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25" sheetId="4" r:id="rId1"/>
    <sheet name="Лист1" sheetId="3" r:id="rId2"/>
  </sheets>
  <externalReferences>
    <externalReference r:id="rId3"/>
  </externalReferences>
  <definedNames>
    <definedName name="_xlnm.Print_Area" localSheetId="0">'Садовая 25'!$A$1:$H$99</definedName>
  </definedNames>
  <calcPr calcId="124519"/>
</workbook>
</file>

<file path=xl/calcChain.xml><?xml version="1.0" encoding="utf-8"?>
<calcChain xmlns="http://schemas.openxmlformats.org/spreadsheetml/2006/main">
  <c r="F90" i="4"/>
  <c r="K63"/>
  <c r="H61"/>
  <c r="H51"/>
  <c r="H49"/>
  <c r="H41"/>
  <c r="H40"/>
  <c r="H39"/>
  <c r="H38"/>
  <c r="H37"/>
  <c r="H36"/>
  <c r="H42" s="1"/>
  <c r="G24"/>
  <c r="H24" s="1"/>
  <c r="F24"/>
</calcChain>
</file>

<file path=xl/sharedStrings.xml><?xml version="1.0" encoding="utf-8"?>
<sst xmlns="http://schemas.openxmlformats.org/spreadsheetml/2006/main" count="120" uniqueCount="116">
  <si>
    <t>Отчет ООО "Аргумент"</t>
  </si>
  <si>
    <t xml:space="preserve"> об исполнении договора управления жилым домом №25 по ул.Садовая</t>
  </si>
  <si>
    <t xml:space="preserve">за период: 2019 г. </t>
  </si>
  <si>
    <t xml:space="preserve">Адрес дома - Садовая 25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</si>
  <si>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</si>
  <si>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</si>
  <si>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- 4681,30 кв. м</t>
  </si>
  <si>
    <t>Общая площадь квартир - 3636,50 кв.м.</t>
  </si>
  <si>
    <t>Количество этажей - 9</t>
  </si>
  <si>
    <t>в т.ч:</t>
  </si>
  <si>
    <t>Количество подъездов - 2</t>
  </si>
  <si>
    <t>Количество квартир - 70</t>
  </si>
  <si>
    <t xml:space="preserve"> - содержание </t>
  </si>
  <si>
    <t>10,99 руб/м²</t>
  </si>
  <si>
    <t>Площадь подъезда - 616,1 кв. м</t>
  </si>
  <si>
    <t xml:space="preserve"> - текущий ремонт </t>
  </si>
  <si>
    <t>1,67 руб/м²</t>
  </si>
  <si>
    <t>Площадь подвала - 468,9 кв. м</t>
  </si>
  <si>
    <t xml:space="preserve"> - содержание лифтов </t>
  </si>
  <si>
    <t>2,91 руб/м²</t>
  </si>
  <si>
    <t>Площадь кровли - 606,3 кв. м</t>
  </si>
  <si>
    <t>Площадь газона - 146 кв. м</t>
  </si>
  <si>
    <t>В таблице №1 приведено движение денежных средств по статье содержание и текущий ремонт  по лицевому счету дома №25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</si>
  <si>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</si>
  <si>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</si>
  <si>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</si>
  <si>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</si>
  <si>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</si>
  <si>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</si>
  <si>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</si>
  <si>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</si>
  <si>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66493,52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</si>
  <si>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2019 году были произведены следующие виды работ по текущему ремонту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</si>
  <si>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</si>
  <si>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</si>
  <si>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</si>
  <si>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</si>
  <si>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</si>
  <si>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</si>
  <si>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</si>
  <si>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д.25</t>
  </si>
  <si>
    <t>Замена автоматических выключателей, светильников, проводов</t>
  </si>
  <si>
    <t>Ремонт кровли</t>
  </si>
  <si>
    <t>Ремонт межпанельных швов</t>
  </si>
  <si>
    <t>Ремонт подъезда №1</t>
  </si>
  <si>
    <t>Ремонт общестроительный (установка клапана мусорного)</t>
  </si>
  <si>
    <t>Смена вентилей и клапанов, сгонов у трубопроводов</t>
  </si>
  <si>
    <t>В ходе плановых осмотров, а также на основании обращений собственников помещений жилого дома №25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</si>
  <si>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</si>
  <si>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</si>
  <si>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</si>
  <si>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контейнеров,скамеек</t>
  </si>
  <si>
    <t>Ремонт общестроительный (замена линолеума, оконных ручек, стекла и т.д., ремонт мусорных контейнеров)</t>
  </si>
  <si>
    <t>Перечень выполненных работ по программе энергосбержения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</si>
  <si>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</si>
  <si>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</si>
  <si>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- 1,5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</si>
  <si>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</si>
  <si>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</si>
  <si>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</si>
  <si>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</si>
  <si>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</si>
  <si>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</si>
  <si>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</si>
  <si>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</si>
  <si>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</si>
  <si>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</si>
  <si>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</si>
  <si>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кровли</t>
  </si>
  <si>
    <t>ремонт сантехнического оборудования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</si>
  <si>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</si>
  <si>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</si>
  <si>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</si>
  <si>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</si>
  <si>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</si>
  <si>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</si>
  <si>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</si>
  <si>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</si>
  <si>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</si>
  <si>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</si>
  <si>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</si>
  <si>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</si>
  <si>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</si>
  <si>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</si>
  <si>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</si>
  <si>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</si>
  <si>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</si>
  <si>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</si>
  <si>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</si>
  <si>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</si>
  <si>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</si>
  <si>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</si>
  <si>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</si>
  <si>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</si>
  <si>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</si>
  <si>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</si>
  <si>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</si>
  <si>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</si>
  <si>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</si>
  <si>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</si>
  <si>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№25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</si>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</sst>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vertical="center"/>
    </xf>
    <xf numFmtId="2" fontId="5" fillId="2" borderId="14" xfId="1" applyNumberFormat="1" applyFont="1" applyFill="1" applyBorder="1" applyAlignment="1">
      <alignment vertical="center"/>
    </xf>
    <xf numFmtId="2" fontId="5" fillId="2" borderId="15" xfId="1" applyNumberFormat="1" applyFont="1" applyFill="1" applyBorder="1" applyAlignment="1">
      <alignment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0" fontId="5" fillId="2" borderId="15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20" fillId="2" borderId="14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20" fillId="2" borderId="15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8" fillId="2" borderId="0" xfId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8" fillId="2" borderId="0" xfId="1" applyFont="1" applyFill="1">
      <alignment horizontal="left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8">
          <cell r="C28">
            <v>3636.5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</sheetPr>
  <dimension ref="A1:W99"/>
  <sheetViews>
    <sheetView tabSelected="1" view="pageBreakPreview" zoomScaleSheetLayoutView="100" workbookViewId="0">
      <selection sqref="A1:H1"/>
    </sheetView>
  </sheetViews>
  <sheetFormatPr defaultRowHeight="12.75"/>
  <cols>
    <col min="1" max="1" width="9.42578125" style="3" customWidth="1"/>
    <col min="2" max="2" width="12.42578125" style="3" customWidth="1"/>
    <col min="3" max="3" width="14.42578125" style="3" customWidth="1"/>
    <col min="4" max="4" width="15" style="3" customWidth="1"/>
    <col min="5" max="5" width="13.140625" style="3" customWidth="1"/>
    <col min="6" max="6" width="17.85546875" style="3" customWidth="1"/>
    <col min="7" max="7" width="20.1406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9.42578125" style="3" customWidth="1"/>
    <col min="258" max="258" width="12.42578125" style="3" customWidth="1"/>
    <col min="259" max="259" width="14.42578125" style="3" customWidth="1"/>
    <col min="260" max="260" width="15" style="3" customWidth="1"/>
    <col min="261" max="261" width="13.140625" style="3" customWidth="1"/>
    <col min="262" max="262" width="17.85546875" style="3" customWidth="1"/>
    <col min="263" max="263" width="20.1406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9.42578125" style="3" customWidth="1"/>
    <col min="514" max="514" width="12.42578125" style="3" customWidth="1"/>
    <col min="515" max="515" width="14.42578125" style="3" customWidth="1"/>
    <col min="516" max="516" width="15" style="3" customWidth="1"/>
    <col min="517" max="517" width="13.140625" style="3" customWidth="1"/>
    <col min="518" max="518" width="17.85546875" style="3" customWidth="1"/>
    <col min="519" max="519" width="20.1406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9.42578125" style="3" customWidth="1"/>
    <col min="770" max="770" width="12.42578125" style="3" customWidth="1"/>
    <col min="771" max="771" width="14.42578125" style="3" customWidth="1"/>
    <col min="772" max="772" width="15" style="3" customWidth="1"/>
    <col min="773" max="773" width="13.140625" style="3" customWidth="1"/>
    <col min="774" max="774" width="17.85546875" style="3" customWidth="1"/>
    <col min="775" max="775" width="20.1406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9.42578125" style="3" customWidth="1"/>
    <col min="1026" max="1026" width="12.42578125" style="3" customWidth="1"/>
    <col min="1027" max="1027" width="14.42578125" style="3" customWidth="1"/>
    <col min="1028" max="1028" width="15" style="3" customWidth="1"/>
    <col min="1029" max="1029" width="13.140625" style="3" customWidth="1"/>
    <col min="1030" max="1030" width="17.85546875" style="3" customWidth="1"/>
    <col min="1031" max="1031" width="20.1406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9.42578125" style="3" customWidth="1"/>
    <col min="1282" max="1282" width="12.42578125" style="3" customWidth="1"/>
    <col min="1283" max="1283" width="14.42578125" style="3" customWidth="1"/>
    <col min="1284" max="1284" width="15" style="3" customWidth="1"/>
    <col min="1285" max="1285" width="13.140625" style="3" customWidth="1"/>
    <col min="1286" max="1286" width="17.85546875" style="3" customWidth="1"/>
    <col min="1287" max="1287" width="20.1406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9.42578125" style="3" customWidth="1"/>
    <col min="1538" max="1538" width="12.42578125" style="3" customWidth="1"/>
    <col min="1539" max="1539" width="14.42578125" style="3" customWidth="1"/>
    <col min="1540" max="1540" width="15" style="3" customWidth="1"/>
    <col min="1541" max="1541" width="13.140625" style="3" customWidth="1"/>
    <col min="1542" max="1542" width="17.85546875" style="3" customWidth="1"/>
    <col min="1543" max="1543" width="20.1406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9.42578125" style="3" customWidth="1"/>
    <col min="1794" max="1794" width="12.42578125" style="3" customWidth="1"/>
    <col min="1795" max="1795" width="14.42578125" style="3" customWidth="1"/>
    <col min="1796" max="1796" width="15" style="3" customWidth="1"/>
    <col min="1797" max="1797" width="13.140625" style="3" customWidth="1"/>
    <col min="1798" max="1798" width="17.85546875" style="3" customWidth="1"/>
    <col min="1799" max="1799" width="20.1406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9.42578125" style="3" customWidth="1"/>
    <col min="2050" max="2050" width="12.42578125" style="3" customWidth="1"/>
    <col min="2051" max="2051" width="14.42578125" style="3" customWidth="1"/>
    <col min="2052" max="2052" width="15" style="3" customWidth="1"/>
    <col min="2053" max="2053" width="13.140625" style="3" customWidth="1"/>
    <col min="2054" max="2054" width="17.85546875" style="3" customWidth="1"/>
    <col min="2055" max="2055" width="20.1406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9.42578125" style="3" customWidth="1"/>
    <col min="2306" max="2306" width="12.42578125" style="3" customWidth="1"/>
    <col min="2307" max="2307" width="14.42578125" style="3" customWidth="1"/>
    <col min="2308" max="2308" width="15" style="3" customWidth="1"/>
    <col min="2309" max="2309" width="13.140625" style="3" customWidth="1"/>
    <col min="2310" max="2310" width="17.85546875" style="3" customWidth="1"/>
    <col min="2311" max="2311" width="20.1406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9.42578125" style="3" customWidth="1"/>
    <col min="2562" max="2562" width="12.42578125" style="3" customWidth="1"/>
    <col min="2563" max="2563" width="14.42578125" style="3" customWidth="1"/>
    <col min="2564" max="2564" width="15" style="3" customWidth="1"/>
    <col min="2565" max="2565" width="13.140625" style="3" customWidth="1"/>
    <col min="2566" max="2566" width="17.85546875" style="3" customWidth="1"/>
    <col min="2567" max="2567" width="20.1406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9.42578125" style="3" customWidth="1"/>
    <col min="2818" max="2818" width="12.42578125" style="3" customWidth="1"/>
    <col min="2819" max="2819" width="14.42578125" style="3" customWidth="1"/>
    <col min="2820" max="2820" width="15" style="3" customWidth="1"/>
    <col min="2821" max="2821" width="13.140625" style="3" customWidth="1"/>
    <col min="2822" max="2822" width="17.85546875" style="3" customWidth="1"/>
    <col min="2823" max="2823" width="20.1406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9.42578125" style="3" customWidth="1"/>
    <col min="3074" max="3074" width="12.42578125" style="3" customWidth="1"/>
    <col min="3075" max="3075" width="14.42578125" style="3" customWidth="1"/>
    <col min="3076" max="3076" width="15" style="3" customWidth="1"/>
    <col min="3077" max="3077" width="13.140625" style="3" customWidth="1"/>
    <col min="3078" max="3078" width="17.85546875" style="3" customWidth="1"/>
    <col min="3079" max="3079" width="20.1406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9.42578125" style="3" customWidth="1"/>
    <col min="3330" max="3330" width="12.42578125" style="3" customWidth="1"/>
    <col min="3331" max="3331" width="14.42578125" style="3" customWidth="1"/>
    <col min="3332" max="3332" width="15" style="3" customWidth="1"/>
    <col min="3333" max="3333" width="13.140625" style="3" customWidth="1"/>
    <col min="3334" max="3334" width="17.85546875" style="3" customWidth="1"/>
    <col min="3335" max="3335" width="20.1406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9.42578125" style="3" customWidth="1"/>
    <col min="3586" max="3586" width="12.42578125" style="3" customWidth="1"/>
    <col min="3587" max="3587" width="14.42578125" style="3" customWidth="1"/>
    <col min="3588" max="3588" width="15" style="3" customWidth="1"/>
    <col min="3589" max="3589" width="13.140625" style="3" customWidth="1"/>
    <col min="3590" max="3590" width="17.85546875" style="3" customWidth="1"/>
    <col min="3591" max="3591" width="20.1406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9.42578125" style="3" customWidth="1"/>
    <col min="3842" max="3842" width="12.42578125" style="3" customWidth="1"/>
    <col min="3843" max="3843" width="14.42578125" style="3" customWidth="1"/>
    <col min="3844" max="3844" width="15" style="3" customWidth="1"/>
    <col min="3845" max="3845" width="13.140625" style="3" customWidth="1"/>
    <col min="3846" max="3846" width="17.85546875" style="3" customWidth="1"/>
    <col min="3847" max="3847" width="20.1406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9.42578125" style="3" customWidth="1"/>
    <col min="4098" max="4098" width="12.42578125" style="3" customWidth="1"/>
    <col min="4099" max="4099" width="14.42578125" style="3" customWidth="1"/>
    <col min="4100" max="4100" width="15" style="3" customWidth="1"/>
    <col min="4101" max="4101" width="13.140625" style="3" customWidth="1"/>
    <col min="4102" max="4102" width="17.85546875" style="3" customWidth="1"/>
    <col min="4103" max="4103" width="20.1406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9.42578125" style="3" customWidth="1"/>
    <col min="4354" max="4354" width="12.42578125" style="3" customWidth="1"/>
    <col min="4355" max="4355" width="14.42578125" style="3" customWidth="1"/>
    <col min="4356" max="4356" width="15" style="3" customWidth="1"/>
    <col min="4357" max="4357" width="13.140625" style="3" customWidth="1"/>
    <col min="4358" max="4358" width="17.85546875" style="3" customWidth="1"/>
    <col min="4359" max="4359" width="20.1406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9.42578125" style="3" customWidth="1"/>
    <col min="4610" max="4610" width="12.42578125" style="3" customWidth="1"/>
    <col min="4611" max="4611" width="14.42578125" style="3" customWidth="1"/>
    <col min="4612" max="4612" width="15" style="3" customWidth="1"/>
    <col min="4613" max="4613" width="13.140625" style="3" customWidth="1"/>
    <col min="4614" max="4614" width="17.85546875" style="3" customWidth="1"/>
    <col min="4615" max="4615" width="20.1406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9.42578125" style="3" customWidth="1"/>
    <col min="4866" max="4866" width="12.42578125" style="3" customWidth="1"/>
    <col min="4867" max="4867" width="14.42578125" style="3" customWidth="1"/>
    <col min="4868" max="4868" width="15" style="3" customWidth="1"/>
    <col min="4869" max="4869" width="13.140625" style="3" customWidth="1"/>
    <col min="4870" max="4870" width="17.85546875" style="3" customWidth="1"/>
    <col min="4871" max="4871" width="20.1406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9.42578125" style="3" customWidth="1"/>
    <col min="5122" max="5122" width="12.42578125" style="3" customWidth="1"/>
    <col min="5123" max="5123" width="14.42578125" style="3" customWidth="1"/>
    <col min="5124" max="5124" width="15" style="3" customWidth="1"/>
    <col min="5125" max="5125" width="13.140625" style="3" customWidth="1"/>
    <col min="5126" max="5126" width="17.85546875" style="3" customWidth="1"/>
    <col min="5127" max="5127" width="20.1406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9.42578125" style="3" customWidth="1"/>
    <col min="5378" max="5378" width="12.42578125" style="3" customWidth="1"/>
    <col min="5379" max="5379" width="14.42578125" style="3" customWidth="1"/>
    <col min="5380" max="5380" width="15" style="3" customWidth="1"/>
    <col min="5381" max="5381" width="13.140625" style="3" customWidth="1"/>
    <col min="5382" max="5382" width="17.85546875" style="3" customWidth="1"/>
    <col min="5383" max="5383" width="20.1406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9.42578125" style="3" customWidth="1"/>
    <col min="5634" max="5634" width="12.42578125" style="3" customWidth="1"/>
    <col min="5635" max="5635" width="14.42578125" style="3" customWidth="1"/>
    <col min="5636" max="5636" width="15" style="3" customWidth="1"/>
    <col min="5637" max="5637" width="13.140625" style="3" customWidth="1"/>
    <col min="5638" max="5638" width="17.85546875" style="3" customWidth="1"/>
    <col min="5639" max="5639" width="20.1406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9.42578125" style="3" customWidth="1"/>
    <col min="5890" max="5890" width="12.42578125" style="3" customWidth="1"/>
    <col min="5891" max="5891" width="14.42578125" style="3" customWidth="1"/>
    <col min="5892" max="5892" width="15" style="3" customWidth="1"/>
    <col min="5893" max="5893" width="13.140625" style="3" customWidth="1"/>
    <col min="5894" max="5894" width="17.85546875" style="3" customWidth="1"/>
    <col min="5895" max="5895" width="20.1406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9.42578125" style="3" customWidth="1"/>
    <col min="6146" max="6146" width="12.42578125" style="3" customWidth="1"/>
    <col min="6147" max="6147" width="14.42578125" style="3" customWidth="1"/>
    <col min="6148" max="6148" width="15" style="3" customWidth="1"/>
    <col min="6149" max="6149" width="13.140625" style="3" customWidth="1"/>
    <col min="6150" max="6150" width="17.85546875" style="3" customWidth="1"/>
    <col min="6151" max="6151" width="20.1406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9.42578125" style="3" customWidth="1"/>
    <col min="6402" max="6402" width="12.42578125" style="3" customWidth="1"/>
    <col min="6403" max="6403" width="14.42578125" style="3" customWidth="1"/>
    <col min="6404" max="6404" width="15" style="3" customWidth="1"/>
    <col min="6405" max="6405" width="13.140625" style="3" customWidth="1"/>
    <col min="6406" max="6406" width="17.85546875" style="3" customWidth="1"/>
    <col min="6407" max="6407" width="20.1406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9.42578125" style="3" customWidth="1"/>
    <col min="6658" max="6658" width="12.42578125" style="3" customWidth="1"/>
    <col min="6659" max="6659" width="14.42578125" style="3" customWidth="1"/>
    <col min="6660" max="6660" width="15" style="3" customWidth="1"/>
    <col min="6661" max="6661" width="13.140625" style="3" customWidth="1"/>
    <col min="6662" max="6662" width="17.85546875" style="3" customWidth="1"/>
    <col min="6663" max="6663" width="20.1406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9.42578125" style="3" customWidth="1"/>
    <col min="6914" max="6914" width="12.42578125" style="3" customWidth="1"/>
    <col min="6915" max="6915" width="14.42578125" style="3" customWidth="1"/>
    <col min="6916" max="6916" width="15" style="3" customWidth="1"/>
    <col min="6917" max="6917" width="13.140625" style="3" customWidth="1"/>
    <col min="6918" max="6918" width="17.85546875" style="3" customWidth="1"/>
    <col min="6919" max="6919" width="20.1406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9.42578125" style="3" customWidth="1"/>
    <col min="7170" max="7170" width="12.42578125" style="3" customWidth="1"/>
    <col min="7171" max="7171" width="14.42578125" style="3" customWidth="1"/>
    <col min="7172" max="7172" width="15" style="3" customWidth="1"/>
    <col min="7173" max="7173" width="13.140625" style="3" customWidth="1"/>
    <col min="7174" max="7174" width="17.85546875" style="3" customWidth="1"/>
    <col min="7175" max="7175" width="20.1406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9.42578125" style="3" customWidth="1"/>
    <col min="7426" max="7426" width="12.42578125" style="3" customWidth="1"/>
    <col min="7427" max="7427" width="14.42578125" style="3" customWidth="1"/>
    <col min="7428" max="7428" width="15" style="3" customWidth="1"/>
    <col min="7429" max="7429" width="13.140625" style="3" customWidth="1"/>
    <col min="7430" max="7430" width="17.85546875" style="3" customWidth="1"/>
    <col min="7431" max="7431" width="20.1406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9.42578125" style="3" customWidth="1"/>
    <col min="7682" max="7682" width="12.42578125" style="3" customWidth="1"/>
    <col min="7683" max="7683" width="14.42578125" style="3" customWidth="1"/>
    <col min="7684" max="7684" width="15" style="3" customWidth="1"/>
    <col min="7685" max="7685" width="13.140625" style="3" customWidth="1"/>
    <col min="7686" max="7686" width="17.85546875" style="3" customWidth="1"/>
    <col min="7687" max="7687" width="20.1406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9.42578125" style="3" customWidth="1"/>
    <col min="7938" max="7938" width="12.42578125" style="3" customWidth="1"/>
    <col min="7939" max="7939" width="14.42578125" style="3" customWidth="1"/>
    <col min="7940" max="7940" width="15" style="3" customWidth="1"/>
    <col min="7941" max="7941" width="13.140625" style="3" customWidth="1"/>
    <col min="7942" max="7942" width="17.85546875" style="3" customWidth="1"/>
    <col min="7943" max="7943" width="20.1406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9.42578125" style="3" customWidth="1"/>
    <col min="8194" max="8194" width="12.42578125" style="3" customWidth="1"/>
    <col min="8195" max="8195" width="14.42578125" style="3" customWidth="1"/>
    <col min="8196" max="8196" width="15" style="3" customWidth="1"/>
    <col min="8197" max="8197" width="13.140625" style="3" customWidth="1"/>
    <col min="8198" max="8198" width="17.85546875" style="3" customWidth="1"/>
    <col min="8199" max="8199" width="20.1406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9.42578125" style="3" customWidth="1"/>
    <col min="8450" max="8450" width="12.42578125" style="3" customWidth="1"/>
    <col min="8451" max="8451" width="14.42578125" style="3" customWidth="1"/>
    <col min="8452" max="8452" width="15" style="3" customWidth="1"/>
    <col min="8453" max="8453" width="13.140625" style="3" customWidth="1"/>
    <col min="8454" max="8454" width="17.85546875" style="3" customWidth="1"/>
    <col min="8455" max="8455" width="20.1406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9.42578125" style="3" customWidth="1"/>
    <col min="8706" max="8706" width="12.42578125" style="3" customWidth="1"/>
    <col min="8707" max="8707" width="14.42578125" style="3" customWidth="1"/>
    <col min="8708" max="8708" width="15" style="3" customWidth="1"/>
    <col min="8709" max="8709" width="13.140625" style="3" customWidth="1"/>
    <col min="8710" max="8710" width="17.85546875" style="3" customWidth="1"/>
    <col min="8711" max="8711" width="20.1406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9.42578125" style="3" customWidth="1"/>
    <col min="8962" max="8962" width="12.42578125" style="3" customWidth="1"/>
    <col min="8963" max="8963" width="14.42578125" style="3" customWidth="1"/>
    <col min="8964" max="8964" width="15" style="3" customWidth="1"/>
    <col min="8965" max="8965" width="13.140625" style="3" customWidth="1"/>
    <col min="8966" max="8966" width="17.85546875" style="3" customWidth="1"/>
    <col min="8967" max="8967" width="20.1406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9.42578125" style="3" customWidth="1"/>
    <col min="9218" max="9218" width="12.42578125" style="3" customWidth="1"/>
    <col min="9219" max="9219" width="14.42578125" style="3" customWidth="1"/>
    <col min="9220" max="9220" width="15" style="3" customWidth="1"/>
    <col min="9221" max="9221" width="13.140625" style="3" customWidth="1"/>
    <col min="9222" max="9222" width="17.85546875" style="3" customWidth="1"/>
    <col min="9223" max="9223" width="20.1406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9.42578125" style="3" customWidth="1"/>
    <col min="9474" max="9474" width="12.42578125" style="3" customWidth="1"/>
    <col min="9475" max="9475" width="14.42578125" style="3" customWidth="1"/>
    <col min="9476" max="9476" width="15" style="3" customWidth="1"/>
    <col min="9477" max="9477" width="13.140625" style="3" customWidth="1"/>
    <col min="9478" max="9478" width="17.85546875" style="3" customWidth="1"/>
    <col min="9479" max="9479" width="20.1406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9.42578125" style="3" customWidth="1"/>
    <col min="9730" max="9730" width="12.42578125" style="3" customWidth="1"/>
    <col min="9731" max="9731" width="14.42578125" style="3" customWidth="1"/>
    <col min="9732" max="9732" width="15" style="3" customWidth="1"/>
    <col min="9733" max="9733" width="13.140625" style="3" customWidth="1"/>
    <col min="9734" max="9734" width="17.85546875" style="3" customWidth="1"/>
    <col min="9735" max="9735" width="20.1406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9.42578125" style="3" customWidth="1"/>
    <col min="9986" max="9986" width="12.42578125" style="3" customWidth="1"/>
    <col min="9987" max="9987" width="14.42578125" style="3" customWidth="1"/>
    <col min="9988" max="9988" width="15" style="3" customWidth="1"/>
    <col min="9989" max="9989" width="13.140625" style="3" customWidth="1"/>
    <col min="9990" max="9990" width="17.85546875" style="3" customWidth="1"/>
    <col min="9991" max="9991" width="20.1406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9.42578125" style="3" customWidth="1"/>
    <col min="10242" max="10242" width="12.42578125" style="3" customWidth="1"/>
    <col min="10243" max="10243" width="14.42578125" style="3" customWidth="1"/>
    <col min="10244" max="10244" width="15" style="3" customWidth="1"/>
    <col min="10245" max="10245" width="13.140625" style="3" customWidth="1"/>
    <col min="10246" max="10246" width="17.85546875" style="3" customWidth="1"/>
    <col min="10247" max="10247" width="20.1406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9.42578125" style="3" customWidth="1"/>
    <col min="10498" max="10498" width="12.42578125" style="3" customWidth="1"/>
    <col min="10499" max="10499" width="14.42578125" style="3" customWidth="1"/>
    <col min="10500" max="10500" width="15" style="3" customWidth="1"/>
    <col min="10501" max="10501" width="13.140625" style="3" customWidth="1"/>
    <col min="10502" max="10502" width="17.85546875" style="3" customWidth="1"/>
    <col min="10503" max="10503" width="20.1406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9.42578125" style="3" customWidth="1"/>
    <col min="10754" max="10754" width="12.42578125" style="3" customWidth="1"/>
    <col min="10755" max="10755" width="14.42578125" style="3" customWidth="1"/>
    <col min="10756" max="10756" width="15" style="3" customWidth="1"/>
    <col min="10757" max="10757" width="13.140625" style="3" customWidth="1"/>
    <col min="10758" max="10758" width="17.85546875" style="3" customWidth="1"/>
    <col min="10759" max="10759" width="20.1406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9.42578125" style="3" customWidth="1"/>
    <col min="11010" max="11010" width="12.42578125" style="3" customWidth="1"/>
    <col min="11011" max="11011" width="14.42578125" style="3" customWidth="1"/>
    <col min="11012" max="11012" width="15" style="3" customWidth="1"/>
    <col min="11013" max="11013" width="13.140625" style="3" customWidth="1"/>
    <col min="11014" max="11014" width="17.85546875" style="3" customWidth="1"/>
    <col min="11015" max="11015" width="20.1406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9.42578125" style="3" customWidth="1"/>
    <col min="11266" max="11266" width="12.42578125" style="3" customWidth="1"/>
    <col min="11267" max="11267" width="14.42578125" style="3" customWidth="1"/>
    <col min="11268" max="11268" width="15" style="3" customWidth="1"/>
    <col min="11269" max="11269" width="13.140625" style="3" customWidth="1"/>
    <col min="11270" max="11270" width="17.85546875" style="3" customWidth="1"/>
    <col min="11271" max="11271" width="20.1406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9.42578125" style="3" customWidth="1"/>
    <col min="11522" max="11522" width="12.42578125" style="3" customWidth="1"/>
    <col min="11523" max="11523" width="14.42578125" style="3" customWidth="1"/>
    <col min="11524" max="11524" width="15" style="3" customWidth="1"/>
    <col min="11525" max="11525" width="13.140625" style="3" customWidth="1"/>
    <col min="11526" max="11526" width="17.85546875" style="3" customWidth="1"/>
    <col min="11527" max="11527" width="20.1406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9.42578125" style="3" customWidth="1"/>
    <col min="11778" max="11778" width="12.42578125" style="3" customWidth="1"/>
    <col min="11779" max="11779" width="14.42578125" style="3" customWidth="1"/>
    <col min="11780" max="11780" width="15" style="3" customWidth="1"/>
    <col min="11781" max="11781" width="13.140625" style="3" customWidth="1"/>
    <col min="11782" max="11782" width="17.85546875" style="3" customWidth="1"/>
    <col min="11783" max="11783" width="20.1406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9.42578125" style="3" customWidth="1"/>
    <col min="12034" max="12034" width="12.42578125" style="3" customWidth="1"/>
    <col min="12035" max="12035" width="14.42578125" style="3" customWidth="1"/>
    <col min="12036" max="12036" width="15" style="3" customWidth="1"/>
    <col min="12037" max="12037" width="13.140625" style="3" customWidth="1"/>
    <col min="12038" max="12038" width="17.85546875" style="3" customWidth="1"/>
    <col min="12039" max="12039" width="20.1406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9.42578125" style="3" customWidth="1"/>
    <col min="12290" max="12290" width="12.42578125" style="3" customWidth="1"/>
    <col min="12291" max="12291" width="14.42578125" style="3" customWidth="1"/>
    <col min="12292" max="12292" width="15" style="3" customWidth="1"/>
    <col min="12293" max="12293" width="13.140625" style="3" customWidth="1"/>
    <col min="12294" max="12294" width="17.85546875" style="3" customWidth="1"/>
    <col min="12295" max="12295" width="20.1406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9.42578125" style="3" customWidth="1"/>
    <col min="12546" max="12546" width="12.42578125" style="3" customWidth="1"/>
    <col min="12547" max="12547" width="14.42578125" style="3" customWidth="1"/>
    <col min="12548" max="12548" width="15" style="3" customWidth="1"/>
    <col min="12549" max="12549" width="13.140625" style="3" customWidth="1"/>
    <col min="12550" max="12550" width="17.85546875" style="3" customWidth="1"/>
    <col min="12551" max="12551" width="20.1406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9.42578125" style="3" customWidth="1"/>
    <col min="12802" max="12802" width="12.42578125" style="3" customWidth="1"/>
    <col min="12803" max="12803" width="14.42578125" style="3" customWidth="1"/>
    <col min="12804" max="12804" width="15" style="3" customWidth="1"/>
    <col min="12805" max="12805" width="13.140625" style="3" customWidth="1"/>
    <col min="12806" max="12806" width="17.85546875" style="3" customWidth="1"/>
    <col min="12807" max="12807" width="20.1406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9.42578125" style="3" customWidth="1"/>
    <col min="13058" max="13058" width="12.42578125" style="3" customWidth="1"/>
    <col min="13059" max="13059" width="14.42578125" style="3" customWidth="1"/>
    <col min="13060" max="13060" width="15" style="3" customWidth="1"/>
    <col min="13061" max="13061" width="13.140625" style="3" customWidth="1"/>
    <col min="13062" max="13062" width="17.85546875" style="3" customWidth="1"/>
    <col min="13063" max="13063" width="20.1406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9.42578125" style="3" customWidth="1"/>
    <col min="13314" max="13314" width="12.42578125" style="3" customWidth="1"/>
    <col min="13315" max="13315" width="14.42578125" style="3" customWidth="1"/>
    <col min="13316" max="13316" width="15" style="3" customWidth="1"/>
    <col min="13317" max="13317" width="13.140625" style="3" customWidth="1"/>
    <col min="13318" max="13318" width="17.85546875" style="3" customWidth="1"/>
    <col min="13319" max="13319" width="20.1406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9.42578125" style="3" customWidth="1"/>
    <col min="13570" max="13570" width="12.42578125" style="3" customWidth="1"/>
    <col min="13571" max="13571" width="14.42578125" style="3" customWidth="1"/>
    <col min="13572" max="13572" width="15" style="3" customWidth="1"/>
    <col min="13573" max="13573" width="13.140625" style="3" customWidth="1"/>
    <col min="13574" max="13574" width="17.85546875" style="3" customWidth="1"/>
    <col min="13575" max="13575" width="20.1406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9.42578125" style="3" customWidth="1"/>
    <col min="13826" max="13826" width="12.42578125" style="3" customWidth="1"/>
    <col min="13827" max="13827" width="14.42578125" style="3" customWidth="1"/>
    <col min="13828" max="13828" width="15" style="3" customWidth="1"/>
    <col min="13829" max="13829" width="13.140625" style="3" customWidth="1"/>
    <col min="13830" max="13830" width="17.85546875" style="3" customWidth="1"/>
    <col min="13831" max="13831" width="20.1406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9.42578125" style="3" customWidth="1"/>
    <col min="14082" max="14082" width="12.42578125" style="3" customWidth="1"/>
    <col min="14083" max="14083" width="14.42578125" style="3" customWidth="1"/>
    <col min="14084" max="14084" width="15" style="3" customWidth="1"/>
    <col min="14085" max="14085" width="13.140625" style="3" customWidth="1"/>
    <col min="14086" max="14086" width="17.85546875" style="3" customWidth="1"/>
    <col min="14087" max="14087" width="20.1406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9.42578125" style="3" customWidth="1"/>
    <col min="14338" max="14338" width="12.42578125" style="3" customWidth="1"/>
    <col min="14339" max="14339" width="14.42578125" style="3" customWidth="1"/>
    <col min="14340" max="14340" width="15" style="3" customWidth="1"/>
    <col min="14341" max="14341" width="13.140625" style="3" customWidth="1"/>
    <col min="14342" max="14342" width="17.85546875" style="3" customWidth="1"/>
    <col min="14343" max="14343" width="20.1406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9.42578125" style="3" customWidth="1"/>
    <col min="14594" max="14594" width="12.42578125" style="3" customWidth="1"/>
    <col min="14595" max="14595" width="14.42578125" style="3" customWidth="1"/>
    <col min="14596" max="14596" width="15" style="3" customWidth="1"/>
    <col min="14597" max="14597" width="13.140625" style="3" customWidth="1"/>
    <col min="14598" max="14598" width="17.85546875" style="3" customWidth="1"/>
    <col min="14599" max="14599" width="20.1406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9.42578125" style="3" customWidth="1"/>
    <col min="14850" max="14850" width="12.42578125" style="3" customWidth="1"/>
    <col min="14851" max="14851" width="14.42578125" style="3" customWidth="1"/>
    <col min="14852" max="14852" width="15" style="3" customWidth="1"/>
    <col min="14853" max="14853" width="13.140625" style="3" customWidth="1"/>
    <col min="14854" max="14854" width="17.85546875" style="3" customWidth="1"/>
    <col min="14855" max="14855" width="20.1406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9.42578125" style="3" customWidth="1"/>
    <col min="15106" max="15106" width="12.42578125" style="3" customWidth="1"/>
    <col min="15107" max="15107" width="14.42578125" style="3" customWidth="1"/>
    <col min="15108" max="15108" width="15" style="3" customWidth="1"/>
    <col min="15109" max="15109" width="13.140625" style="3" customWidth="1"/>
    <col min="15110" max="15110" width="17.85546875" style="3" customWidth="1"/>
    <col min="15111" max="15111" width="20.1406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9.42578125" style="3" customWidth="1"/>
    <col min="15362" max="15362" width="12.42578125" style="3" customWidth="1"/>
    <col min="15363" max="15363" width="14.42578125" style="3" customWidth="1"/>
    <col min="15364" max="15364" width="15" style="3" customWidth="1"/>
    <col min="15365" max="15365" width="13.140625" style="3" customWidth="1"/>
    <col min="15366" max="15366" width="17.85546875" style="3" customWidth="1"/>
    <col min="15367" max="15367" width="20.1406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9.42578125" style="3" customWidth="1"/>
    <col min="15618" max="15618" width="12.42578125" style="3" customWidth="1"/>
    <col min="15619" max="15619" width="14.42578125" style="3" customWidth="1"/>
    <col min="15620" max="15620" width="15" style="3" customWidth="1"/>
    <col min="15621" max="15621" width="13.140625" style="3" customWidth="1"/>
    <col min="15622" max="15622" width="17.85546875" style="3" customWidth="1"/>
    <col min="15623" max="15623" width="20.1406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9.42578125" style="3" customWidth="1"/>
    <col min="15874" max="15874" width="12.42578125" style="3" customWidth="1"/>
    <col min="15875" max="15875" width="14.42578125" style="3" customWidth="1"/>
    <col min="15876" max="15876" width="15" style="3" customWidth="1"/>
    <col min="15877" max="15877" width="13.140625" style="3" customWidth="1"/>
    <col min="15878" max="15878" width="17.85546875" style="3" customWidth="1"/>
    <col min="15879" max="15879" width="20.1406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9.42578125" style="3" customWidth="1"/>
    <col min="16130" max="16130" width="12.42578125" style="3" customWidth="1"/>
    <col min="16131" max="16131" width="14.42578125" style="3" customWidth="1"/>
    <col min="16132" max="16132" width="15" style="3" customWidth="1"/>
    <col min="16133" max="16133" width="13.140625" style="3" customWidth="1"/>
    <col min="16134" max="16134" width="17.85546875" style="3" customWidth="1"/>
    <col min="16135" max="16135" width="20.1406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27" customHeight="1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6" customFormat="1" ht="14.25">
      <c r="A24" s="40"/>
      <c r="B24" s="41"/>
      <c r="C24" s="42">
        <v>673772.85000000009</v>
      </c>
      <c r="D24" s="43">
        <v>669178.39</v>
      </c>
      <c r="E24" s="43">
        <v>21637.919999999998</v>
      </c>
      <c r="F24" s="44">
        <f>D24-C24</f>
        <v>-4594.4600000000792</v>
      </c>
      <c r="G24" s="44">
        <f>H61</f>
        <v>825358.61476017511</v>
      </c>
      <c r="H24" s="45">
        <f>D24+E24-G24</f>
        <v>-134542.30476017506</v>
      </c>
      <c r="J24" s="47"/>
    </row>
    <row r="25" spans="1:15" s="46" customFormat="1" ht="15">
      <c r="A25" s="22"/>
      <c r="B25" s="22"/>
      <c r="C25" s="22"/>
      <c r="D25" s="22"/>
      <c r="E25" s="22"/>
      <c r="F25" s="22"/>
      <c r="G25" s="22"/>
      <c r="H25" s="22"/>
      <c r="J25" s="47"/>
    </row>
    <row r="26" spans="1:15" s="46" customFormat="1" ht="26.45" customHeight="1">
      <c r="A26" s="48" t="s">
        <v>31</v>
      </c>
      <c r="B26" s="48"/>
      <c r="C26" s="48"/>
      <c r="D26" s="48"/>
      <c r="E26" s="48"/>
      <c r="F26" s="48"/>
      <c r="G26" s="48"/>
      <c r="H26" s="48"/>
      <c r="J26" s="47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49" t="s">
        <v>32</v>
      </c>
      <c r="B28" s="49"/>
      <c r="C28" s="49"/>
      <c r="D28" s="49"/>
      <c r="E28" s="49"/>
      <c r="F28" s="49"/>
      <c r="G28" s="49"/>
      <c r="H28" s="49"/>
      <c r="I28" s="6"/>
      <c r="J28" s="6"/>
    </row>
    <row r="29" spans="1:15" ht="14.25">
      <c r="A29" s="15"/>
      <c r="B29" s="15"/>
      <c r="C29" s="15"/>
      <c r="D29" s="15"/>
      <c r="E29" s="15"/>
      <c r="F29" s="15"/>
      <c r="G29" s="50"/>
      <c r="H29" s="50"/>
      <c r="I29" s="6"/>
      <c r="J29" s="6"/>
      <c r="K29" s="10"/>
      <c r="L29" s="10"/>
      <c r="M29" s="10"/>
      <c r="N29" s="10"/>
      <c r="O29" s="10"/>
    </row>
    <row r="30" spans="1:15" ht="15" customHeight="1">
      <c r="A30" s="51" t="s">
        <v>33</v>
      </c>
      <c r="B30" s="51"/>
      <c r="C30" s="51"/>
      <c r="D30" s="51"/>
      <c r="E30" s="51"/>
      <c r="F30" s="51"/>
      <c r="G30" s="51"/>
      <c r="H30" s="51"/>
      <c r="I30" s="8"/>
      <c r="J30" s="8"/>
    </row>
    <row r="31" spans="1:15" ht="14.25">
      <c r="A31" s="15" t="s">
        <v>34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4" customFormat="1" ht="15.75">
      <c r="A33" s="52" t="s">
        <v>35</v>
      </c>
      <c r="B33" s="52"/>
      <c r="C33" s="52"/>
      <c r="D33" s="52"/>
      <c r="E33" s="52"/>
      <c r="F33" s="52"/>
      <c r="G33" s="52"/>
      <c r="H33" s="52"/>
      <c r="I33" s="53"/>
      <c r="J33" s="53"/>
    </row>
    <row r="34" spans="1:18" s="54" customFormat="1">
      <c r="A34" s="55"/>
      <c r="B34" s="56"/>
      <c r="C34" s="57"/>
      <c r="D34" s="57"/>
      <c r="E34" s="58"/>
      <c r="F34" s="58"/>
      <c r="G34" s="56"/>
      <c r="H34" s="59" t="s">
        <v>36</v>
      </c>
      <c r="I34" s="59"/>
    </row>
    <row r="35" spans="1:18" s="54" customFormat="1" ht="15.75">
      <c r="A35" s="60" t="s">
        <v>37</v>
      </c>
      <c r="B35" s="61"/>
      <c r="C35" s="62" t="s">
        <v>38</v>
      </c>
      <c r="D35" s="63"/>
      <c r="E35" s="63"/>
      <c r="F35" s="63"/>
      <c r="G35" s="64"/>
      <c r="H35" s="65" t="s">
        <v>39</v>
      </c>
    </row>
    <row r="36" spans="1:18" s="54" customFormat="1" ht="15" customHeight="1">
      <c r="A36" s="66" t="s">
        <v>40</v>
      </c>
      <c r="B36" s="67"/>
      <c r="C36" s="68" t="s">
        <v>41</v>
      </c>
      <c r="D36" s="69"/>
      <c r="E36" s="69"/>
      <c r="F36" s="69"/>
      <c r="G36" s="70"/>
      <c r="H36" s="71">
        <f>2358+10712+37+381+367</f>
        <v>13855</v>
      </c>
      <c r="M36" s="9"/>
      <c r="N36" s="9"/>
      <c r="O36" s="9"/>
      <c r="P36" s="9"/>
      <c r="Q36" s="9"/>
      <c r="R36" s="9"/>
    </row>
    <row r="37" spans="1:18" s="54" customFormat="1" ht="15" customHeight="1">
      <c r="A37" s="72"/>
      <c r="B37" s="73"/>
      <c r="C37" s="68" t="s">
        <v>42</v>
      </c>
      <c r="D37" s="74"/>
      <c r="E37" s="74"/>
      <c r="F37" s="74"/>
      <c r="G37" s="75"/>
      <c r="H37" s="71">
        <f>22298+56272</f>
        <v>78570</v>
      </c>
      <c r="L37" s="9"/>
      <c r="M37" s="9"/>
      <c r="N37" s="9"/>
      <c r="O37" s="9"/>
      <c r="P37" s="9"/>
      <c r="Q37" s="9"/>
      <c r="R37" s="9"/>
    </row>
    <row r="38" spans="1:18" s="54" customFormat="1" ht="15" customHeight="1">
      <c r="A38" s="72"/>
      <c r="B38" s="73"/>
      <c r="C38" s="68" t="s">
        <v>43</v>
      </c>
      <c r="D38" s="76"/>
      <c r="E38" s="74"/>
      <c r="F38" s="74"/>
      <c r="G38" s="75"/>
      <c r="H38" s="71">
        <f>40320+7360</f>
        <v>47680</v>
      </c>
      <c r="L38" s="9"/>
      <c r="M38" s="9"/>
      <c r="N38" s="9"/>
      <c r="O38" s="9"/>
      <c r="P38" s="9"/>
      <c r="Q38" s="9"/>
      <c r="R38" s="9"/>
    </row>
    <row r="39" spans="1:18" s="54" customFormat="1" ht="15" customHeight="1">
      <c r="A39" s="72"/>
      <c r="B39" s="73"/>
      <c r="C39" s="68" t="s">
        <v>44</v>
      </c>
      <c r="D39" s="76"/>
      <c r="E39" s="74"/>
      <c r="F39" s="74"/>
      <c r="G39" s="75"/>
      <c r="H39" s="71">
        <f>31165+31165+12080</f>
        <v>74410</v>
      </c>
      <c r="L39" s="9"/>
      <c r="M39" s="9"/>
      <c r="N39" s="9"/>
      <c r="O39" s="9"/>
      <c r="P39" s="9"/>
      <c r="Q39" s="9"/>
      <c r="R39" s="9"/>
    </row>
    <row r="40" spans="1:18" s="54" customFormat="1" ht="15" customHeight="1">
      <c r="A40" s="72"/>
      <c r="B40" s="73"/>
      <c r="C40" s="68" t="s">
        <v>45</v>
      </c>
      <c r="D40" s="76"/>
      <c r="E40" s="74"/>
      <c r="F40" s="74"/>
      <c r="G40" s="75"/>
      <c r="H40" s="71">
        <f>3115</f>
        <v>3115</v>
      </c>
      <c r="L40" s="9"/>
      <c r="M40" s="9"/>
      <c r="N40" s="9"/>
      <c r="O40" s="9"/>
      <c r="P40" s="9"/>
      <c r="Q40" s="9"/>
      <c r="R40" s="9"/>
    </row>
    <row r="41" spans="1:18" s="54" customFormat="1" ht="15" customHeight="1">
      <c r="A41" s="72"/>
      <c r="B41" s="73"/>
      <c r="C41" s="77" t="s">
        <v>46</v>
      </c>
      <c r="D41" s="78"/>
      <c r="E41" s="78"/>
      <c r="F41" s="78"/>
      <c r="G41" s="79"/>
      <c r="H41" s="71">
        <f>807+11074</f>
        <v>11881</v>
      </c>
      <c r="L41" s="9"/>
      <c r="M41" s="9"/>
      <c r="N41" s="9"/>
      <c r="O41" s="9"/>
      <c r="P41" s="9"/>
      <c r="Q41" s="9"/>
      <c r="R41" s="9"/>
    </row>
    <row r="42" spans="1:18" s="54" customFormat="1" ht="15" customHeight="1">
      <c r="A42" s="72"/>
      <c r="B42" s="73"/>
      <c r="C42" s="80"/>
      <c r="D42" s="74"/>
      <c r="E42" s="74"/>
      <c r="F42" s="74"/>
      <c r="G42" s="75"/>
      <c r="H42" s="81">
        <f>SUM(H36:H41)</f>
        <v>229511</v>
      </c>
      <c r="L42" s="9"/>
      <c r="M42" s="9"/>
      <c r="N42" s="9"/>
      <c r="O42" s="9"/>
      <c r="P42" s="9"/>
      <c r="Q42" s="9"/>
      <c r="R42" s="9"/>
    </row>
    <row r="43" spans="1:18">
      <c r="A43" s="82"/>
      <c r="B43" s="82"/>
      <c r="C43" s="82"/>
      <c r="D43" s="82"/>
      <c r="E43" s="83"/>
      <c r="F43" s="83"/>
      <c r="G43" s="83"/>
      <c r="H43" s="83"/>
      <c r="I43" s="83"/>
      <c r="J43" s="83"/>
    </row>
    <row r="44" spans="1:18" ht="42.75" customHeight="1">
      <c r="A44" s="18" t="s">
        <v>47</v>
      </c>
      <c r="B44" s="18"/>
      <c r="C44" s="18"/>
      <c r="D44" s="18"/>
      <c r="E44" s="18"/>
      <c r="F44" s="18"/>
      <c r="G44" s="18"/>
      <c r="H44" s="18"/>
      <c r="I44" s="8"/>
      <c r="J44" s="8"/>
    </row>
    <row r="45" spans="1:18">
      <c r="A45" s="82"/>
      <c r="B45" s="82"/>
      <c r="C45" s="82"/>
      <c r="D45" s="82"/>
      <c r="E45" s="83"/>
      <c r="F45" s="83"/>
      <c r="G45" s="83"/>
      <c r="H45" s="83"/>
      <c r="I45" s="83"/>
      <c r="J45" s="83"/>
    </row>
    <row r="46" spans="1:18" ht="33" customHeight="1">
      <c r="A46" s="84" t="s">
        <v>48</v>
      </c>
      <c r="B46" s="84"/>
      <c r="C46" s="84"/>
      <c r="D46" s="84"/>
      <c r="E46" s="84"/>
      <c r="F46" s="84"/>
      <c r="G46" s="84"/>
      <c r="H46" s="84"/>
      <c r="I46" s="85"/>
      <c r="J46" s="85"/>
    </row>
    <row r="47" spans="1:18" ht="15">
      <c r="A47" s="86"/>
      <c r="B47" s="86"/>
      <c r="C47" s="86"/>
      <c r="D47" s="86"/>
      <c r="E47" s="86"/>
      <c r="F47" s="86"/>
      <c r="G47" s="86"/>
      <c r="H47" s="87" t="s">
        <v>49</v>
      </c>
      <c r="J47" s="86"/>
    </row>
    <row r="48" spans="1:18" ht="15.75">
      <c r="A48" s="62" t="s">
        <v>37</v>
      </c>
      <c r="B48" s="64"/>
      <c r="C48" s="62" t="s">
        <v>38</v>
      </c>
      <c r="D48" s="63"/>
      <c r="E48" s="63"/>
      <c r="F48" s="63"/>
      <c r="G48" s="64"/>
      <c r="H48" s="65" t="s">
        <v>39</v>
      </c>
      <c r="I48" s="86"/>
      <c r="J48" s="86"/>
    </row>
    <row r="49" spans="1:13" ht="15" customHeight="1">
      <c r="A49" s="66" t="s">
        <v>40</v>
      </c>
      <c r="B49" s="67"/>
      <c r="C49" s="77" t="s">
        <v>50</v>
      </c>
      <c r="D49" s="78"/>
      <c r="E49" s="78"/>
      <c r="F49" s="78"/>
      <c r="G49" s="79"/>
      <c r="H49" s="88">
        <f>1904+816+1998+1793+173</f>
        <v>6684</v>
      </c>
      <c r="I49" s="86"/>
      <c r="J49" s="86"/>
    </row>
    <row r="50" spans="1:13" ht="15" customHeight="1">
      <c r="A50" s="72"/>
      <c r="B50" s="73"/>
      <c r="C50" s="77" t="s">
        <v>51</v>
      </c>
      <c r="D50" s="78"/>
      <c r="E50" s="78"/>
      <c r="F50" s="78"/>
      <c r="G50" s="79"/>
      <c r="H50" s="88">
        <v>522</v>
      </c>
      <c r="I50" s="86"/>
      <c r="J50" s="86"/>
    </row>
    <row r="51" spans="1:13" ht="28.5" customHeight="1">
      <c r="A51" s="72"/>
      <c r="B51" s="73"/>
      <c r="C51" s="77" t="s">
        <v>52</v>
      </c>
      <c r="D51" s="78"/>
      <c r="E51" s="78"/>
      <c r="F51" s="78"/>
      <c r="G51" s="79"/>
      <c r="H51" s="88">
        <f>2940+885+781+1118+597+453+566+551+1167</f>
        <v>9058</v>
      </c>
      <c r="I51" s="86"/>
      <c r="J51" s="86"/>
      <c r="K51" s="86"/>
      <c r="L51" s="86"/>
    </row>
    <row r="52" spans="1:13" ht="15">
      <c r="A52" s="72"/>
      <c r="B52" s="73"/>
      <c r="C52" s="61" t="s">
        <v>53</v>
      </c>
      <c r="D52" s="61"/>
      <c r="E52" s="61"/>
      <c r="F52" s="61"/>
      <c r="G52" s="89"/>
      <c r="H52" s="88"/>
      <c r="I52" s="86"/>
      <c r="J52" s="86"/>
    </row>
    <row r="53" spans="1:13" ht="15">
      <c r="A53" s="72"/>
      <c r="B53" s="73"/>
      <c r="C53" s="77" t="s">
        <v>54</v>
      </c>
      <c r="D53" s="78"/>
      <c r="E53" s="78"/>
      <c r="F53" s="78"/>
      <c r="G53" s="79"/>
      <c r="H53" s="88">
        <v>170</v>
      </c>
      <c r="I53" s="86"/>
      <c r="J53" s="86"/>
    </row>
    <row r="54" spans="1:13" ht="14.25">
      <c r="A54" s="90"/>
      <c r="B54" s="91"/>
      <c r="C54" s="92" t="s">
        <v>55</v>
      </c>
      <c r="D54" s="93"/>
      <c r="E54" s="93"/>
      <c r="F54" s="93"/>
      <c r="G54" s="94"/>
      <c r="H54" s="95">
        <v>4629</v>
      </c>
      <c r="I54" s="83"/>
      <c r="J54" s="83"/>
      <c r="M54" s="96"/>
    </row>
    <row r="55" spans="1:13">
      <c r="A55" s="82"/>
      <c r="B55" s="82"/>
      <c r="C55" s="82"/>
      <c r="D55" s="82"/>
      <c r="E55" s="83"/>
      <c r="F55" s="83"/>
      <c r="G55" s="83"/>
      <c r="H55" s="83"/>
      <c r="I55" s="83"/>
      <c r="J55" s="83"/>
    </row>
    <row r="56" spans="1:13">
      <c r="A56" s="9" t="s">
        <v>56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3" ht="18" customHeight="1">
      <c r="A57" s="97" t="s">
        <v>57</v>
      </c>
      <c r="B57" s="97"/>
      <c r="C57" s="97"/>
      <c r="D57" s="97"/>
      <c r="E57" s="97"/>
      <c r="F57" s="97"/>
      <c r="G57" s="97"/>
      <c r="H57" s="97"/>
      <c r="I57" s="98"/>
      <c r="J57" s="98"/>
    </row>
    <row r="58" spans="1:13" ht="12.2" customHeight="1">
      <c r="A58" s="98"/>
      <c r="B58" s="98"/>
      <c r="C58" s="98"/>
      <c r="D58" s="98"/>
      <c r="E58" s="98"/>
      <c r="F58" s="98"/>
      <c r="G58" s="98"/>
      <c r="H58" s="98"/>
      <c r="I58" s="98"/>
      <c r="J58" s="98"/>
    </row>
    <row r="59" spans="1:13" ht="15.75">
      <c r="A59" s="20" t="s">
        <v>58</v>
      </c>
      <c r="B59" s="20"/>
      <c r="C59" s="20"/>
      <c r="D59" s="20"/>
      <c r="E59" s="20"/>
      <c r="F59" s="20"/>
      <c r="G59" s="20"/>
      <c r="H59" s="20"/>
      <c r="I59" s="21"/>
      <c r="J59" s="21"/>
    </row>
    <row r="60" spans="1:13" ht="15.75">
      <c r="A60" s="99"/>
      <c r="B60" s="99"/>
      <c r="C60" s="99"/>
      <c r="D60" s="99"/>
      <c r="E60" s="99"/>
      <c r="F60" s="99"/>
      <c r="G60" s="99"/>
      <c r="H60" s="87" t="s">
        <v>59</v>
      </c>
      <c r="J60" s="99"/>
    </row>
    <row r="61" spans="1:13" ht="15.75">
      <c r="A61" s="100" t="s">
        <v>60</v>
      </c>
      <c r="B61" s="100"/>
      <c r="C61" s="100"/>
      <c r="D61" s="100"/>
      <c r="E61" s="100"/>
      <c r="F61" s="100"/>
      <c r="G61" s="101"/>
      <c r="H61" s="102">
        <f>SUM(H71:H83)+H63+H70</f>
        <v>825358.61476017511</v>
      </c>
      <c r="I61" s="103"/>
      <c r="J61" s="103"/>
    </row>
    <row r="62" spans="1:13" ht="15">
      <c r="A62" s="104" t="s">
        <v>61</v>
      </c>
      <c r="B62" s="105" t="s">
        <v>62</v>
      </c>
      <c r="C62" s="106"/>
      <c r="D62" s="106"/>
      <c r="E62" s="106"/>
      <c r="F62" s="106"/>
      <c r="G62" s="107"/>
      <c r="H62" s="108" t="s">
        <v>63</v>
      </c>
      <c r="I62" s="109"/>
    </row>
    <row r="63" spans="1:13" ht="15.75">
      <c r="A63" s="110" t="s">
        <v>64</v>
      </c>
      <c r="B63" s="68" t="s">
        <v>65</v>
      </c>
      <c r="C63" s="69"/>
      <c r="D63" s="69"/>
      <c r="E63" s="69"/>
      <c r="F63" s="69"/>
      <c r="G63" s="69"/>
      <c r="H63" s="111">
        <v>99607.02919197068</v>
      </c>
      <c r="I63" s="22"/>
      <c r="K63" s="112">
        <f>[1]Основное!$C$28*[1]Основное!K35</f>
        <v>0</v>
      </c>
    </row>
    <row r="64" spans="1:13" ht="15">
      <c r="A64" s="110"/>
      <c r="B64" s="68" t="s">
        <v>66</v>
      </c>
      <c r="C64" s="69"/>
      <c r="D64" s="69"/>
      <c r="E64" s="69"/>
      <c r="F64" s="69"/>
      <c r="G64" s="69"/>
      <c r="H64" s="95">
        <v>10284</v>
      </c>
      <c r="I64" s="22"/>
    </row>
    <row r="65" spans="1:18" ht="15">
      <c r="A65" s="110"/>
      <c r="B65" s="77" t="s">
        <v>67</v>
      </c>
      <c r="C65" s="78"/>
      <c r="D65" s="78"/>
      <c r="E65" s="78"/>
      <c r="F65" s="78"/>
      <c r="G65" s="79"/>
      <c r="H65" s="95">
        <v>6322</v>
      </c>
      <c r="I65" s="22"/>
    </row>
    <row r="66" spans="1:18" ht="16.350000000000001" customHeight="1">
      <c r="A66" s="110"/>
      <c r="B66" s="77" t="s">
        <v>68</v>
      </c>
      <c r="C66" s="78"/>
      <c r="D66" s="74"/>
      <c r="E66" s="74"/>
      <c r="F66" s="74"/>
      <c r="G66" s="74"/>
      <c r="H66" s="95">
        <v>35037</v>
      </c>
      <c r="I66" s="22"/>
    </row>
    <row r="67" spans="1:18" ht="15">
      <c r="A67" s="110"/>
      <c r="B67" s="68" t="s">
        <v>69</v>
      </c>
      <c r="C67" s="69"/>
      <c r="D67" s="69"/>
      <c r="E67" s="69"/>
      <c r="F67" s="69"/>
      <c r="G67" s="69"/>
      <c r="H67" s="95">
        <v>9725</v>
      </c>
      <c r="I67" s="22"/>
    </row>
    <row r="68" spans="1:18" ht="15">
      <c r="A68" s="110"/>
      <c r="B68" s="68" t="s">
        <v>70</v>
      </c>
      <c r="C68" s="69"/>
      <c r="D68" s="69"/>
      <c r="E68" s="69"/>
      <c r="F68" s="69"/>
      <c r="G68" s="69"/>
      <c r="H68" s="95">
        <v>20514</v>
      </c>
      <c r="I68" s="22"/>
    </row>
    <row r="69" spans="1:18" ht="50.25" customHeight="1">
      <c r="A69" s="110"/>
      <c r="B69" s="113" t="s">
        <v>71</v>
      </c>
      <c r="C69" s="114"/>
      <c r="D69" s="114"/>
      <c r="E69" s="114"/>
      <c r="F69" s="114"/>
      <c r="G69" s="114"/>
      <c r="H69" s="95">
        <v>17725.029191970683</v>
      </c>
      <c r="I69" s="22"/>
    </row>
    <row r="70" spans="1:18" ht="15">
      <c r="A70" s="110" t="s">
        <v>72</v>
      </c>
      <c r="B70" s="68" t="s">
        <v>73</v>
      </c>
      <c r="C70" s="69"/>
      <c r="D70" s="69"/>
      <c r="E70" s="69"/>
      <c r="F70" s="69"/>
      <c r="G70" s="69"/>
      <c r="H70" s="95">
        <v>100414</v>
      </c>
      <c r="I70" s="22"/>
      <c r="L70" s="9"/>
      <c r="M70" s="9"/>
      <c r="N70" s="9"/>
      <c r="O70" s="9"/>
      <c r="P70" s="9"/>
      <c r="Q70" s="9"/>
      <c r="R70" s="9"/>
    </row>
    <row r="71" spans="1:18" ht="15">
      <c r="A71" s="110" t="s">
        <v>74</v>
      </c>
      <c r="B71" s="68" t="s">
        <v>75</v>
      </c>
      <c r="C71" s="69"/>
      <c r="D71" s="69"/>
      <c r="E71" s="69"/>
      <c r="F71" s="69"/>
      <c r="G71" s="69"/>
      <c r="H71" s="95">
        <v>4415.3556368855006</v>
      </c>
      <c r="I71" s="22"/>
      <c r="L71" s="9"/>
      <c r="M71" s="9"/>
      <c r="N71" s="9"/>
      <c r="O71" s="9"/>
      <c r="P71" s="9"/>
      <c r="Q71" s="9"/>
      <c r="R71" s="9"/>
    </row>
    <row r="72" spans="1:18" ht="15">
      <c r="A72" s="110" t="s">
        <v>76</v>
      </c>
      <c r="B72" s="68" t="s">
        <v>77</v>
      </c>
      <c r="C72" s="69"/>
      <c r="D72" s="69"/>
      <c r="E72" s="69"/>
      <c r="F72" s="69"/>
      <c r="G72" s="69"/>
      <c r="H72" s="95">
        <v>28778.681863853304</v>
      </c>
      <c r="I72" s="22"/>
      <c r="K72" s="115"/>
      <c r="L72" s="115"/>
      <c r="M72" s="115"/>
      <c r="N72" s="115"/>
      <c r="O72" s="115"/>
      <c r="P72" s="115"/>
      <c r="Q72" s="115"/>
      <c r="R72" s="9"/>
    </row>
    <row r="73" spans="1:18" ht="15">
      <c r="A73" s="110" t="s">
        <v>78</v>
      </c>
      <c r="B73" s="68" t="s">
        <v>79</v>
      </c>
      <c r="C73" s="69"/>
      <c r="D73" s="69"/>
      <c r="E73" s="69"/>
      <c r="F73" s="69"/>
      <c r="G73" s="69"/>
      <c r="H73" s="95">
        <v>4664.1906062066882</v>
      </c>
      <c r="I73" s="22"/>
      <c r="K73" s="116"/>
      <c r="L73" s="116"/>
      <c r="M73" s="116"/>
      <c r="N73" s="116"/>
      <c r="O73" s="116"/>
      <c r="P73" s="116"/>
      <c r="Q73" s="116"/>
      <c r="R73" s="9"/>
    </row>
    <row r="74" spans="1:18" ht="15">
      <c r="A74" s="110" t="s">
        <v>80</v>
      </c>
      <c r="B74" s="68" t="s">
        <v>81</v>
      </c>
      <c r="C74" s="69"/>
      <c r="D74" s="69"/>
      <c r="E74" s="69"/>
      <c r="F74" s="69"/>
      <c r="G74" s="69"/>
      <c r="H74" s="95">
        <v>42755.100147114237</v>
      </c>
      <c r="I74" s="22"/>
      <c r="K74" s="115"/>
      <c r="L74" s="115"/>
      <c r="M74" s="115"/>
      <c r="N74" s="115"/>
      <c r="O74" s="115"/>
      <c r="P74" s="115"/>
      <c r="Q74" s="115"/>
    </row>
    <row r="75" spans="1:18" ht="15">
      <c r="A75" s="110" t="s">
        <v>82</v>
      </c>
      <c r="B75" s="68" t="s">
        <v>83</v>
      </c>
      <c r="C75" s="69"/>
      <c r="D75" s="69"/>
      <c r="E75" s="69"/>
      <c r="F75" s="69"/>
      <c r="G75" s="69"/>
      <c r="H75" s="95">
        <v>111064.77419165669</v>
      </c>
      <c r="I75" s="22"/>
      <c r="K75" s="115"/>
      <c r="L75" s="115"/>
      <c r="M75" s="115"/>
      <c r="N75" s="115"/>
      <c r="O75" s="115"/>
      <c r="P75" s="115"/>
      <c r="Q75" s="115"/>
    </row>
    <row r="76" spans="1:18" ht="15">
      <c r="A76" s="110" t="s">
        <v>84</v>
      </c>
      <c r="B76" s="68" t="s">
        <v>85</v>
      </c>
      <c r="C76" s="69"/>
      <c r="D76" s="69"/>
      <c r="E76" s="69"/>
      <c r="F76" s="69"/>
      <c r="G76" s="69"/>
      <c r="H76" s="95">
        <v>11126.258267672178</v>
      </c>
      <c r="I76" s="22"/>
      <c r="K76" s="115"/>
      <c r="L76" s="115"/>
      <c r="M76" s="115"/>
      <c r="N76" s="115"/>
      <c r="O76" s="115"/>
      <c r="P76" s="115"/>
      <c r="Q76" s="115"/>
    </row>
    <row r="77" spans="1:18" ht="15">
      <c r="A77" s="110" t="s">
        <v>86</v>
      </c>
      <c r="B77" s="68" t="s">
        <v>87</v>
      </c>
      <c r="C77" s="69"/>
      <c r="D77" s="69"/>
      <c r="E77" s="69"/>
      <c r="F77" s="69"/>
      <c r="G77" s="69"/>
      <c r="H77" s="95">
        <v>21168</v>
      </c>
      <c r="I77" s="22"/>
      <c r="K77" s="115"/>
      <c r="L77" s="115"/>
      <c r="M77" s="115"/>
      <c r="N77" s="115"/>
      <c r="O77" s="115"/>
      <c r="P77" s="115"/>
      <c r="Q77" s="115"/>
    </row>
    <row r="78" spans="1:18" ht="15">
      <c r="A78" s="110" t="s">
        <v>88</v>
      </c>
      <c r="B78" s="68" t="s">
        <v>89</v>
      </c>
      <c r="C78" s="69"/>
      <c r="D78" s="69"/>
      <c r="E78" s="69"/>
      <c r="F78" s="69"/>
      <c r="G78" s="69"/>
      <c r="H78" s="95">
        <v>11244.20393929991</v>
      </c>
      <c r="I78" s="22"/>
      <c r="K78" s="115"/>
      <c r="L78" s="115"/>
      <c r="M78" s="115"/>
      <c r="N78" s="115"/>
      <c r="O78" s="115"/>
      <c r="P78" s="115"/>
      <c r="Q78" s="115"/>
    </row>
    <row r="79" spans="1:18" ht="15">
      <c r="A79" s="110" t="s">
        <v>90</v>
      </c>
      <c r="B79" s="68" t="s">
        <v>91</v>
      </c>
      <c r="C79" s="69"/>
      <c r="D79" s="69"/>
      <c r="E79" s="69"/>
      <c r="F79" s="69"/>
      <c r="G79" s="69"/>
      <c r="H79" s="95">
        <v>6535.901755766361</v>
      </c>
      <c r="I79" s="22"/>
      <c r="K79" s="115"/>
      <c r="L79" s="115"/>
      <c r="M79" s="115"/>
      <c r="N79" s="115"/>
      <c r="O79" s="115"/>
      <c r="P79" s="115"/>
      <c r="Q79" s="115"/>
    </row>
    <row r="80" spans="1:18" ht="15">
      <c r="A80" s="110" t="s">
        <v>92</v>
      </c>
      <c r="B80" s="68" t="s">
        <v>93</v>
      </c>
      <c r="C80" s="69"/>
      <c r="D80" s="69"/>
      <c r="E80" s="69"/>
      <c r="F80" s="69"/>
      <c r="G80" s="69"/>
      <c r="H80" s="95">
        <v>277625.47248326609</v>
      </c>
      <c r="I80" s="22"/>
      <c r="L80" s="82"/>
      <c r="M80" s="82"/>
      <c r="N80" s="82"/>
      <c r="O80" s="82"/>
      <c r="P80" s="82"/>
    </row>
    <row r="81" spans="1:23" ht="15">
      <c r="A81" s="110" t="s">
        <v>94</v>
      </c>
      <c r="B81" s="68" t="s">
        <v>95</v>
      </c>
      <c r="C81" s="69"/>
      <c r="D81" s="69"/>
      <c r="E81" s="69"/>
      <c r="F81" s="69"/>
      <c r="G81" s="69"/>
      <c r="H81" s="95">
        <v>83842.892689946355</v>
      </c>
      <c r="I81" s="22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</row>
    <row r="82" spans="1:23" ht="15">
      <c r="A82" s="110" t="s">
        <v>96</v>
      </c>
      <c r="B82" s="68" t="s">
        <v>97</v>
      </c>
      <c r="C82" s="69"/>
      <c r="D82" s="69"/>
      <c r="E82" s="69"/>
      <c r="F82" s="69"/>
      <c r="G82" s="69"/>
      <c r="H82" s="95">
        <v>7759.372538861061</v>
      </c>
      <c r="I82" s="22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</row>
    <row r="83" spans="1:23" ht="15">
      <c r="A83" s="110" t="s">
        <v>98</v>
      </c>
      <c r="B83" s="68" t="s">
        <v>99</v>
      </c>
      <c r="C83" s="69"/>
      <c r="D83" s="69"/>
      <c r="E83" s="69"/>
      <c r="F83" s="69"/>
      <c r="G83" s="69"/>
      <c r="H83" s="95">
        <v>14357.381447676094</v>
      </c>
      <c r="I83" s="22"/>
    </row>
    <row r="84" spans="1:23">
      <c r="A84" s="118"/>
      <c r="B84" s="118"/>
      <c r="C84" s="118"/>
      <c r="D84" s="118"/>
      <c r="E84" s="118"/>
      <c r="F84" s="118"/>
      <c r="G84" s="118"/>
      <c r="H84" s="119"/>
      <c r="I84" s="120"/>
      <c r="J84" s="120"/>
    </row>
    <row r="85" spans="1:23" s="54" customFormat="1" ht="26.45" customHeight="1">
      <c r="A85" s="121" t="s">
        <v>100</v>
      </c>
      <c r="B85" s="121"/>
      <c r="C85" s="121"/>
      <c r="D85" s="121"/>
      <c r="E85" s="121"/>
      <c r="F85" s="121"/>
      <c r="G85" s="121"/>
      <c r="H85" s="121"/>
      <c r="I85" s="122"/>
      <c r="J85" s="122"/>
    </row>
    <row r="86" spans="1:23" s="54" customFormat="1">
      <c r="A86" s="123"/>
      <c r="B86" s="124"/>
      <c r="C86" s="124"/>
      <c r="D86" s="124"/>
      <c r="E86" s="124"/>
      <c r="F86" s="124"/>
      <c r="G86" s="124"/>
      <c r="H86" s="124"/>
      <c r="I86" s="125"/>
      <c r="J86" s="125"/>
    </row>
    <row r="87" spans="1:23" s="54" customFormat="1" ht="15.75">
      <c r="A87" s="126" t="s">
        <v>101</v>
      </c>
      <c r="B87" s="126"/>
      <c r="C87" s="126"/>
      <c r="D87" s="126"/>
      <c r="E87" s="126"/>
      <c r="F87" s="126"/>
      <c r="G87" s="126"/>
      <c r="I87" s="123"/>
      <c r="J87" s="123"/>
    </row>
    <row r="88" spans="1:23" s="54" customFormat="1" ht="15">
      <c r="A88" s="109"/>
      <c r="B88" s="109"/>
      <c r="C88" s="109"/>
      <c r="D88" s="109"/>
      <c r="F88" s="127" t="s">
        <v>102</v>
      </c>
      <c r="H88" s="125"/>
      <c r="I88" s="125"/>
      <c r="J88" s="125"/>
    </row>
    <row r="89" spans="1:23" s="54" customFormat="1" ht="42.75">
      <c r="A89" s="128" t="s">
        <v>103</v>
      </c>
      <c r="B89" s="129" t="s">
        <v>104</v>
      </c>
      <c r="C89" s="129" t="s">
        <v>105</v>
      </c>
      <c r="D89" s="130" t="s">
        <v>106</v>
      </c>
      <c r="E89" s="131" t="s">
        <v>107</v>
      </c>
      <c r="F89" s="132" t="s">
        <v>108</v>
      </c>
      <c r="G89" s="133"/>
      <c r="H89" s="134"/>
      <c r="I89" s="135"/>
      <c r="J89" s="125"/>
      <c r="K89" s="125"/>
      <c r="L89" s="125"/>
    </row>
    <row r="90" spans="1:23" s="54" customFormat="1" ht="15">
      <c r="A90" s="136">
        <v>997.92</v>
      </c>
      <c r="B90" s="136">
        <v>4320</v>
      </c>
      <c r="C90" s="136">
        <v>4320</v>
      </c>
      <c r="D90" s="137">
        <v>6000</v>
      </c>
      <c r="E90" s="137">
        <v>6000</v>
      </c>
      <c r="F90" s="137">
        <f>SUM(A90:E90)</f>
        <v>21637.919999999998</v>
      </c>
      <c r="G90" s="138"/>
      <c r="H90" s="139"/>
      <c r="I90" s="125"/>
      <c r="J90" s="125"/>
    </row>
    <row r="91" spans="1:23" s="54" customFormat="1" ht="15">
      <c r="A91" s="140"/>
      <c r="B91" s="140"/>
      <c r="C91" s="141"/>
      <c r="D91" s="141"/>
      <c r="E91" s="141"/>
      <c r="F91" s="141"/>
      <c r="G91" s="135"/>
      <c r="H91" s="125"/>
      <c r="I91" s="125"/>
      <c r="J91" s="125"/>
    </row>
    <row r="92" spans="1:23" s="54" customFormat="1" ht="91.5" customHeight="1">
      <c r="A92" s="142" t="s">
        <v>109</v>
      </c>
      <c r="B92" s="142"/>
      <c r="C92" s="142"/>
      <c r="D92" s="142"/>
      <c r="E92" s="142"/>
      <c r="F92" s="142"/>
      <c r="G92" s="142"/>
      <c r="H92" s="142"/>
      <c r="I92" s="143"/>
      <c r="J92" s="143"/>
      <c r="K92" s="143"/>
      <c r="L92" s="143"/>
      <c r="M92" s="143"/>
    </row>
    <row r="93" spans="1:23" ht="60.75" customHeight="1">
      <c r="A93" s="144" t="s">
        <v>110</v>
      </c>
      <c r="B93" s="144"/>
      <c r="C93" s="144"/>
      <c r="D93" s="144"/>
      <c r="E93" s="144"/>
      <c r="F93" s="144"/>
      <c r="G93" s="144"/>
      <c r="H93" s="144"/>
      <c r="I93" s="145"/>
      <c r="J93" s="145"/>
      <c r="K93" s="145"/>
      <c r="L93" s="145"/>
      <c r="M93" s="145"/>
      <c r="N93" s="145"/>
      <c r="O93" s="145"/>
      <c r="P93" s="145"/>
    </row>
    <row r="94" spans="1:23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</row>
    <row r="95" spans="1:23" ht="15">
      <c r="A95" s="147" t="s">
        <v>111</v>
      </c>
      <c r="B95" s="147"/>
      <c r="C95" s="147"/>
      <c r="D95" s="147"/>
      <c r="E95" s="147"/>
      <c r="F95" s="147"/>
      <c r="G95" s="147"/>
      <c r="H95" s="147"/>
      <c r="I95" s="148"/>
      <c r="J95" s="148"/>
      <c r="K95" s="149"/>
      <c r="L95" s="149"/>
      <c r="M95" s="149"/>
      <c r="N95" s="149"/>
      <c r="O95" s="149"/>
      <c r="P95" s="149"/>
    </row>
    <row r="96" spans="1:23" ht="15">
      <c r="A96" s="147" t="s">
        <v>112</v>
      </c>
      <c r="B96" s="147"/>
      <c r="C96" s="147"/>
      <c r="D96" s="147"/>
      <c r="E96" s="147"/>
      <c r="F96" s="147"/>
      <c r="G96" s="147"/>
      <c r="H96" s="147"/>
      <c r="I96" s="148"/>
      <c r="J96" s="148"/>
      <c r="K96" s="149"/>
      <c r="L96" s="149"/>
      <c r="M96" s="149"/>
      <c r="N96" s="149"/>
      <c r="O96" s="149"/>
      <c r="P96" s="149"/>
    </row>
    <row r="97" spans="1:16" ht="14.25">
      <c r="A97" s="150" t="s">
        <v>113</v>
      </c>
      <c r="B97" s="150"/>
      <c r="C97" s="150"/>
      <c r="D97" s="150"/>
      <c r="E97" s="150"/>
      <c r="F97" s="150"/>
      <c r="G97" s="150"/>
      <c r="H97" s="150"/>
      <c r="I97" s="151"/>
      <c r="J97" s="151"/>
      <c r="K97" s="151"/>
      <c r="L97" s="151"/>
      <c r="M97" s="151"/>
      <c r="N97" s="151"/>
      <c r="O97" s="151"/>
      <c r="P97" s="151"/>
    </row>
    <row r="98" spans="1:16" ht="15">
      <c r="A98" s="152" t="s">
        <v>114</v>
      </c>
      <c r="B98" s="152"/>
      <c r="C98" s="152"/>
      <c r="D98" s="152"/>
      <c r="E98" s="152"/>
      <c r="F98" s="152"/>
      <c r="G98" s="152"/>
      <c r="H98" s="152"/>
      <c r="I98" s="153"/>
      <c r="J98" s="153"/>
      <c r="K98" s="154"/>
      <c r="L98" s="154"/>
      <c r="M98" s="154"/>
      <c r="N98" s="154"/>
      <c r="O98" s="154"/>
      <c r="P98" s="154"/>
    </row>
    <row r="99" spans="1:16" ht="15">
      <c r="A99" s="155" t="s">
        <v>115</v>
      </c>
      <c r="B99" s="155"/>
      <c r="C99" s="155"/>
      <c r="D99" s="155"/>
      <c r="E99" s="155"/>
      <c r="F99" s="155"/>
      <c r="G99" s="155"/>
      <c r="H99" s="155"/>
      <c r="I99" s="156"/>
      <c r="J99" s="156"/>
    </row>
  </sheetData>
  <mergeCells count="60">
    <mergeCell ref="A98:H98"/>
    <mergeCell ref="A99:H99"/>
    <mergeCell ref="A87:G87"/>
    <mergeCell ref="A92:H92"/>
    <mergeCell ref="A93:H93"/>
    <mergeCell ref="A95:H95"/>
    <mergeCell ref="A96:H96"/>
    <mergeCell ref="A97:H97"/>
    <mergeCell ref="K78:Q78"/>
    <mergeCell ref="K79:Q79"/>
    <mergeCell ref="K81:V81"/>
    <mergeCell ref="L82:W82"/>
    <mergeCell ref="A85:H85"/>
    <mergeCell ref="B86:H86"/>
    <mergeCell ref="B69:G69"/>
    <mergeCell ref="K72:Q72"/>
    <mergeCell ref="K74:Q74"/>
    <mergeCell ref="K75:Q75"/>
    <mergeCell ref="K76:Q76"/>
    <mergeCell ref="K77:Q77"/>
    <mergeCell ref="A57:H57"/>
    <mergeCell ref="A59:H59"/>
    <mergeCell ref="A61:G61"/>
    <mergeCell ref="B62:G62"/>
    <mergeCell ref="B65:G65"/>
    <mergeCell ref="B66:C66"/>
    <mergeCell ref="A48:B48"/>
    <mergeCell ref="C48:G48"/>
    <mergeCell ref="A49:B54"/>
    <mergeCell ref="C49:G49"/>
    <mergeCell ref="C50:G50"/>
    <mergeCell ref="C51:G51"/>
    <mergeCell ref="C52:G52"/>
    <mergeCell ref="C53:G53"/>
    <mergeCell ref="C54:G54"/>
    <mergeCell ref="A35:B35"/>
    <mergeCell ref="C35:G35"/>
    <mergeCell ref="A36:B42"/>
    <mergeCell ref="C41:G41"/>
    <mergeCell ref="A44:H44"/>
    <mergeCell ref="A46:H46"/>
    <mergeCell ref="H21:H23"/>
    <mergeCell ref="A26:H26"/>
    <mergeCell ref="A28:H28"/>
    <mergeCell ref="A30:H30"/>
    <mergeCell ref="A33:H33"/>
    <mergeCell ref="C34:D34"/>
    <mergeCell ref="E34:F34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62" r:id="rId1" display="blgorod@rambler.ru,"/>
    <hyperlink ref="A97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3"/>
  <headerFooter alignWithMargins="0"/>
  <rowBreaks count="1" manualBreakCount="1">
    <brk id="5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25</vt:lpstr>
      <vt:lpstr>Лист1</vt:lpstr>
      <vt:lpstr>'Садовая 25'!Область_печати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2020-04-06T12:37:18Z</dcterms:modified>
</cp:coreProperties>
</file>