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Набережная 12" sheetId="9" r:id="rId1"/>
  </sheets>
  <externalReferences>
    <externalReference r:id="rId2"/>
  </externalReferences>
  <definedNames>
    <definedName name="_xlnm.Print_Area" localSheetId="0">'Набережная 12'!$A$1:$H$87</definedName>
  </definedNames>
  <calcPr calcId="124519"/>
</workbook>
</file>

<file path=xl/calcChain.xml><?xml version="1.0" encoding="utf-8"?>
<calcChain xmlns="http://schemas.openxmlformats.org/spreadsheetml/2006/main">
  <c r="F78" i="9"/>
  <c r="H72"/>
  <c r="H71"/>
  <c r="H70"/>
  <c r="H69"/>
  <c r="H68"/>
  <c r="H66"/>
  <c r="H65"/>
  <c r="H64"/>
  <c r="H63"/>
  <c r="H62"/>
  <c r="H60"/>
  <c r="H59"/>
  <c r="H58"/>
  <c r="H56"/>
  <c r="G24"/>
  <c r="H24"/>
  <c r="K58"/>
  <c r="H49"/>
  <c r="H40"/>
  <c r="F24"/>
</calcChain>
</file>

<file path=xl/comments1.xml><?xml version="1.0" encoding="utf-8"?>
<comments xmlns="http://schemas.openxmlformats.org/spreadsheetml/2006/main">
  <authors>
    <author>1379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промывка,швы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<sst xmlns="http://schemas.openxmlformats.org/spreadsheetml/2006/main" count="103" uniqueCount="99">
  <si>
    <t>Отчет ООО "Аргумент"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</si>
  <si>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</si>
  <si>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</si>
  <si>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</si>
  <si>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</si>
  <si>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</si>
  <si>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</si>
  <si>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</si>
  <si>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</si>
  <si>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</si>
  <si>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</si>
  <si>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</si>
  <si>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</si>
  <si>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</si>
  <si>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</si>
  <si>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</si>
  <si>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</si>
  <si>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</si>
  <si>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</si>
  <si>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</si>
  <si>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</si>
  <si>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</si>
  <si>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</si>
  <si>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</si>
  <si>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</si>
  <si>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</si>
  <si>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</si>
  <si>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</si>
  <si>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</si>
  <si>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</si>
  <si>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</si>
  <si>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</si>
  <si>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</si>
  <si>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</si>
  <si>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</si>
  <si>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</si>
  <si>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</si>
  <si>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</si>
  <si>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</si>
  <si>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</si>
  <si>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</si>
  <si>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</si>
  <si>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</si>
  <si>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</si>
  <si>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</si>
  <si>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</si>
  <si>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</si>
  <si>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</si>
  <si>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</si>
  <si>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 xml:space="preserve">ИП Шишкин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</si>
  <si>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</si>
  <si>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</si>
  <si>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</si>
  <si>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</si>
  <si>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</si>
  <si>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</si>
  <si>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</si>
  <si>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</si>
  <si>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</si>
  <si>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</si>
  <si>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</si>
  <si>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</si>
  <si>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</si>
  <si>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Рентабельность 3%</t>
  </si>
  <si>
    <t>ООО "Лифтборт"</t>
  </si>
  <si>
    <t xml:space="preserve">за период: 2023 г. </t>
  </si>
  <si>
    <t>ИП Квасова</t>
  </si>
  <si>
    <t>3,74 руб/м²</t>
  </si>
  <si>
    <t>Смена вентилей,сгонов у труб-дов, внутр. трубопровода</t>
  </si>
  <si>
    <t>Работы по ремонту инженерного оборудования и других видов по содержанию общего имущества многоквартирного дома</t>
  </si>
  <si>
    <t>ремонт общестроительный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</si>
  <si>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</si>
  <si>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Вымпел-Коммуникации</t>
  </si>
  <si>
    <t xml:space="preserve"> об исполнении договора управления жилым домом №12 по ул.Набережная.</t>
  </si>
  <si>
    <t xml:space="preserve">Адрес дома - Набережная 12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</si>
  <si>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>18,13</t>
    </r>
    <r>
      <rPr>
        <sz val="11"/>
        <rFont val="Arial"/>
        <family val="2"/>
        <charset val="204"/>
      </rPr>
      <t xml:space="preserve"> руб/м², </t>
    </r>
  </si>
  <si>
    <t>Общая площадь дома - 7023,70 кв. м</t>
  </si>
  <si>
    <t>Общая площадь квартир -5445,19 кв.м.</t>
  </si>
  <si>
    <t>Количество подъездов - 3</t>
  </si>
  <si>
    <t>Количество квартир - 105</t>
  </si>
  <si>
    <t>12,51 руб/м²</t>
  </si>
  <si>
    <t>Площадь подъезда - 849,7 кв. м</t>
  </si>
  <si>
    <t>1,88 руб/м²</t>
  </si>
  <si>
    <t>Площадь подвала - 768,9 кв. м</t>
  </si>
  <si>
    <t>Площадь кровли - 817,8 кв. м</t>
  </si>
  <si>
    <t>Площадь газона - 422 кв. м</t>
  </si>
  <si>
    <t>В таблице №1 приведено движение денежных средств по статье содержание и текущий ремонт  по лицевому счету дома №12 по ул.Набережная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</si>
  <si>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- 100 671 руб. </t>
  </si>
  <si>
    <t>Задолженность населения за жку на 31.12.2023г. составляет 33 146,76 руб. (содержание и текущий ремонт, ХВС, ГВС, водоотведение, отопление, вывоз и утилизация ТКО)</t>
  </si>
  <si>
    <t>ул.Набережная д.12</t>
  </si>
  <si>
    <t>Замена светильника,  автом. включателей</t>
  </si>
  <si>
    <t>Ремонт общестроительный</t>
  </si>
  <si>
    <t>Ремонт межпанельных швов кв.24,97</t>
  </si>
  <si>
    <t>В ходе плановых осмотров, а также на основании обращений собственников помещений жилого дома №12 по ул.Набережная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</si>
  <si>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фотореле, выключ.)</t>
  </si>
  <si>
    <t>Ремонт общестроительный (замки, окраска мусорных контейнеров, скамеек и т.д.)</t>
  </si>
  <si>
    <t>Нормативная численность обслуживающего персонала  - 2,2 чел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</si>
  <si>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</si>
  <si>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 xml:space="preserve">Ростелеком, МТС </t>
  </si>
</sst>
</file>

<file path=xl/styles.xml><?xml version="1.0" encoding="utf-8"?>
<styleSheet xmlns="http://schemas.openxmlformats.org/spreadsheetml/2006/main">
  <fonts count="38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8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1" fontId="6" fillId="3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3" borderId="2" xfId="0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/>
    </xf>
    <xf numFmtId="2" fontId="6" fillId="3" borderId="2" xfId="2" applyNumberFormat="1" applyFont="1" applyFill="1" applyBorder="1" applyAlignment="1">
      <alignment horizontal="center"/>
    </xf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5" fillId="2" borderId="0" xfId="2" applyFont="1" applyFill="1" applyAlignment="1">
      <alignment wrapText="1"/>
    </xf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1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2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2" fillId="2" borderId="0" xfId="0" applyFont="1" applyFill="1" applyAlignment="1"/>
    <xf numFmtId="0" fontId="28" fillId="2" borderId="0" xfId="0" applyFont="1" applyFill="1" applyAlignment="1"/>
    <xf numFmtId="0" fontId="33" fillId="2" borderId="0" xfId="0" applyFont="1" applyFill="1" applyAlignment="1"/>
    <xf numFmtId="0" fontId="19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/>
    </xf>
    <xf numFmtId="0" fontId="34" fillId="2" borderId="0" xfId="2" applyFont="1" applyFill="1" applyAlignment="1"/>
    <xf numFmtId="0" fontId="35" fillId="2" borderId="0" xfId="2" applyFont="1" applyFill="1" applyAlignment="1"/>
    <xf numFmtId="0" fontId="34" fillId="2" borderId="0" xfId="2" applyFont="1" applyFill="1">
      <alignment horizontal="left"/>
    </xf>
    <xf numFmtId="0" fontId="12" fillId="2" borderId="0" xfId="2" applyFont="1" applyFill="1">
      <alignment horizontal="left"/>
    </xf>
    <xf numFmtId="0" fontId="20" fillId="2" borderId="0" xfId="2" applyFont="1" applyFill="1" applyAlignment="1"/>
    <xf numFmtId="0" fontId="6" fillId="3" borderId="2" xfId="0" applyFont="1" applyFill="1" applyBorder="1" applyAlignment="1">
      <alignment horizontal="center" wrapText="1"/>
    </xf>
    <xf numFmtId="0" fontId="7" fillId="3" borderId="0" xfId="2" applyFont="1" applyFill="1" applyAlignment="1">
      <alignment horizontal="left" wrapText="1"/>
    </xf>
    <xf numFmtId="0" fontId="36" fillId="2" borderId="0" xfId="0" applyFont="1" applyFill="1"/>
    <xf numFmtId="0" fontId="12" fillId="2" borderId="0" xfId="2" applyFont="1" applyFill="1" applyBorder="1" applyAlignment="1"/>
    <xf numFmtId="0" fontId="6" fillId="2" borderId="2" xfId="2" applyFont="1" applyFill="1" applyBorder="1" applyAlignment="1">
      <alignment horizontal="right"/>
    </xf>
    <xf numFmtId="0" fontId="19" fillId="2" borderId="2" xfId="2" applyFont="1" applyFill="1" applyBorder="1" applyAlignment="1">
      <alignment horizontal="right"/>
    </xf>
    <xf numFmtId="0" fontId="16" fillId="2" borderId="0" xfId="2" applyFont="1" applyFill="1" applyBorder="1" applyAlignment="1"/>
    <xf numFmtId="0" fontId="20" fillId="2" borderId="0" xfId="2" applyFont="1" applyFill="1">
      <alignment horizontal="left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3" xfId="2" applyFont="1" applyFill="1" applyBorder="1" applyAlignment="1">
      <alignment horizontal="left"/>
    </xf>
    <xf numFmtId="0" fontId="7" fillId="3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horizontal="left"/>
    </xf>
    <xf numFmtId="0" fontId="23" fillId="3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7" fillId="0" borderId="1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2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10">
          <cell r="C10">
            <v>5445.19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06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" style="55" customWidth="1"/>
    <col min="2" max="2" width="12.42578125" style="55" customWidth="1"/>
    <col min="3" max="3" width="14.5703125" style="55" customWidth="1"/>
    <col min="4" max="4" width="12.5703125" style="55" customWidth="1"/>
    <col min="5" max="5" width="17.5703125" style="55" customWidth="1"/>
    <col min="6" max="6" width="13.85546875" style="55" customWidth="1"/>
    <col min="7" max="7" width="18.42578125" style="55" customWidth="1"/>
    <col min="8" max="8" width="14.140625" style="55" bestFit="1" customWidth="1"/>
    <col min="9" max="9" width="9.140625" style="55"/>
    <col min="10" max="10" width="7" style="55" customWidth="1"/>
    <col min="11" max="16384" width="9.140625" style="55"/>
  </cols>
  <sheetData>
    <row r="1" spans="1:16" ht="18">
      <c r="A1" s="165" t="s">
        <v>0</v>
      </c>
      <c r="B1" s="165"/>
      <c r="C1" s="165"/>
      <c r="D1" s="165"/>
      <c r="E1" s="165"/>
      <c r="F1" s="165"/>
      <c r="G1" s="165"/>
      <c r="H1" s="165"/>
      <c r="I1" s="54"/>
      <c r="J1" s="54"/>
      <c r="K1" s="54"/>
      <c r="L1" s="54"/>
      <c r="M1" s="54"/>
      <c r="N1" s="54"/>
      <c r="O1" s="54"/>
      <c r="P1" s="54"/>
    </row>
    <row r="2" spans="1:16" ht="18">
      <c r="A2" s="165" t="s">
        <v>73</v>
      </c>
      <c r="B2" s="165"/>
      <c r="C2" s="165"/>
      <c r="D2" s="165"/>
      <c r="E2" s="165"/>
      <c r="F2" s="165"/>
      <c r="G2" s="165"/>
      <c r="H2" s="165"/>
      <c r="I2" s="54"/>
      <c r="J2" s="54"/>
      <c r="K2" s="54"/>
      <c r="L2" s="54"/>
      <c r="M2" s="54"/>
      <c r="N2" s="54"/>
      <c r="O2" s="54"/>
      <c r="P2" s="54"/>
    </row>
    <row r="3" spans="1:16" ht="18">
      <c r="A3" s="166" t="s">
        <v>65</v>
      </c>
      <c r="B3" s="166"/>
      <c r="C3" s="166"/>
      <c r="D3" s="166"/>
      <c r="E3" s="166"/>
      <c r="F3" s="166"/>
      <c r="G3" s="166"/>
      <c r="H3" s="166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56"/>
      <c r="L4" s="56"/>
      <c r="M4" s="56"/>
      <c r="N4" s="56"/>
    </row>
    <row r="5" spans="1:16" s="58" customFormat="1" ht="14.25" customHeight="1">
      <c r="A5" s="2" t="s">
        <v>74</v>
      </c>
      <c r="B5" s="2"/>
      <c r="C5" s="2"/>
      <c r="D5" s="2"/>
      <c r="E5" s="167" t="s">
        <v>75</v>
      </c>
      <c r="F5" s="167"/>
      <c r="G5" s="167"/>
      <c r="H5" s="167"/>
      <c r="I5" s="57"/>
      <c r="J5" s="57"/>
    </row>
    <row r="6" spans="1:16" s="58" customFormat="1" ht="14.25">
      <c r="A6" s="2" t="s">
        <v>1</v>
      </c>
      <c r="B6" s="2"/>
      <c r="C6" s="2"/>
      <c r="D6" s="2"/>
      <c r="E6" s="167"/>
      <c r="F6" s="167"/>
      <c r="G6" s="167"/>
      <c r="H6" s="167"/>
      <c r="I6" s="57"/>
      <c r="J6" s="57"/>
    </row>
    <row r="7" spans="1:16" s="58" customFormat="1" ht="14.25">
      <c r="A7" s="2" t="s">
        <v>76</v>
      </c>
      <c r="B7" s="2"/>
      <c r="C7" s="2"/>
      <c r="D7" s="2"/>
      <c r="E7" s="167"/>
      <c r="F7" s="167"/>
      <c r="G7" s="167"/>
      <c r="H7" s="167"/>
      <c r="I7" s="57"/>
      <c r="J7" s="57"/>
    </row>
    <row r="8" spans="1:16" s="58" customFormat="1" ht="14.25">
      <c r="A8" s="2" t="s">
        <v>77</v>
      </c>
      <c r="B8" s="2"/>
      <c r="C8" s="2"/>
      <c r="D8" s="2"/>
      <c r="E8" s="3"/>
      <c r="F8" s="3"/>
      <c r="G8" s="3"/>
      <c r="H8" s="3"/>
      <c r="I8" s="51"/>
      <c r="J8" s="51"/>
    </row>
    <row r="9" spans="1:16" s="58" customFormat="1" ht="14.25">
      <c r="A9" s="2" t="s">
        <v>2</v>
      </c>
      <c r="B9" s="2"/>
      <c r="C9" s="2"/>
      <c r="D9" s="2"/>
      <c r="E9" s="89" t="s">
        <v>3</v>
      </c>
      <c r="F9" s="3"/>
      <c r="G9" s="3"/>
      <c r="H9" s="3"/>
      <c r="I9" s="57"/>
      <c r="J9" s="57"/>
    </row>
    <row r="10" spans="1:16" s="58" customFormat="1" ht="14.25">
      <c r="A10" s="2" t="s">
        <v>78</v>
      </c>
      <c r="B10" s="2"/>
      <c r="C10" s="2"/>
      <c r="D10" s="2"/>
      <c r="E10" s="4"/>
      <c r="F10" s="89"/>
      <c r="G10" s="89"/>
      <c r="H10" s="89"/>
      <c r="I10" s="51"/>
      <c r="J10" s="51"/>
    </row>
    <row r="11" spans="1:16" s="58" customFormat="1" ht="14.25">
      <c r="A11" s="2" t="s">
        <v>79</v>
      </c>
      <c r="B11" s="2"/>
      <c r="C11" s="2"/>
      <c r="D11" s="2"/>
      <c r="E11" s="5" t="s">
        <v>4</v>
      </c>
      <c r="F11" s="5"/>
      <c r="G11" s="5" t="s">
        <v>80</v>
      </c>
      <c r="H11" s="4"/>
      <c r="I11" s="2"/>
      <c r="J11" s="2"/>
    </row>
    <row r="12" spans="1:16" s="58" customFormat="1" ht="14.25">
      <c r="A12" s="2" t="s">
        <v>81</v>
      </c>
      <c r="B12" s="2"/>
      <c r="C12" s="2"/>
      <c r="D12" s="2"/>
      <c r="E12" s="5" t="s">
        <v>5</v>
      </c>
      <c r="F12" s="5"/>
      <c r="G12" s="5" t="s">
        <v>82</v>
      </c>
      <c r="H12" s="4"/>
      <c r="I12" s="2"/>
      <c r="J12" s="2"/>
    </row>
    <row r="13" spans="1:16" s="58" customFormat="1" ht="14.25">
      <c r="A13" s="2" t="s">
        <v>83</v>
      </c>
      <c r="B13" s="2"/>
      <c r="C13" s="2"/>
      <c r="D13" s="2"/>
      <c r="E13" s="5" t="s">
        <v>6</v>
      </c>
      <c r="F13" s="5"/>
      <c r="G13" s="5" t="s">
        <v>67</v>
      </c>
      <c r="H13" s="4"/>
      <c r="I13" s="2"/>
      <c r="J13" s="2"/>
    </row>
    <row r="14" spans="1:16" s="58" customFormat="1" ht="14.25">
      <c r="A14" s="2" t="s">
        <v>84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58" customFormat="1" ht="14.25">
      <c r="A15" s="2" t="s">
        <v>85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83"/>
      <c r="B16" s="83"/>
      <c r="C16" s="83"/>
      <c r="D16" s="83"/>
      <c r="E16" s="83"/>
      <c r="F16" s="84"/>
      <c r="G16" s="84"/>
      <c r="H16" s="84"/>
      <c r="I16" s="84"/>
      <c r="J16" s="84"/>
      <c r="K16" s="85"/>
      <c r="L16" s="85"/>
      <c r="M16" s="85"/>
      <c r="N16" s="85"/>
    </row>
    <row r="17" spans="1:15" ht="30.2" customHeight="1">
      <c r="A17" s="123" t="s">
        <v>86</v>
      </c>
      <c r="B17" s="123"/>
      <c r="C17" s="123"/>
      <c r="D17" s="123"/>
      <c r="E17" s="123"/>
      <c r="F17" s="123"/>
      <c r="G17" s="123"/>
      <c r="H17" s="123"/>
      <c r="I17" s="57"/>
      <c r="J17" s="57"/>
      <c r="K17" s="59"/>
      <c r="L17" s="59"/>
      <c r="M17" s="59"/>
      <c r="N17" s="59"/>
    </row>
    <row r="18" spans="1:15" ht="15.75">
      <c r="A18" s="86"/>
      <c r="B18" s="86"/>
      <c r="C18" s="86"/>
      <c r="D18" s="86"/>
      <c r="E18" s="86"/>
      <c r="F18" s="86"/>
      <c r="G18" s="86"/>
      <c r="H18" s="86"/>
      <c r="I18" s="86"/>
      <c r="J18" s="86"/>
      <c r="K18" s="59"/>
      <c r="L18" s="59"/>
      <c r="M18" s="59"/>
      <c r="N18" s="59"/>
    </row>
    <row r="19" spans="1:15" ht="15.75">
      <c r="A19" s="112" t="s">
        <v>7</v>
      </c>
      <c r="B19" s="112"/>
      <c r="C19" s="112"/>
      <c r="D19" s="112"/>
      <c r="E19" s="112"/>
      <c r="F19" s="112"/>
      <c r="G19" s="112"/>
      <c r="H19" s="112"/>
      <c r="I19" s="60"/>
      <c r="J19" s="60"/>
      <c r="K19" s="60"/>
      <c r="L19" s="60"/>
      <c r="M19" s="60"/>
      <c r="N19" s="60"/>
    </row>
    <row r="20" spans="1:15" ht="15.75">
      <c r="A20" s="7"/>
      <c r="B20" s="149"/>
      <c r="C20" s="149"/>
      <c r="D20" s="149"/>
      <c r="E20" s="149"/>
      <c r="F20" s="149"/>
      <c r="G20" s="7"/>
      <c r="H20" s="8" t="s">
        <v>8</v>
      </c>
      <c r="I20" s="150"/>
      <c r="J20" s="150"/>
      <c r="K20" s="59"/>
      <c r="L20" s="59"/>
      <c r="M20" s="90"/>
    </row>
    <row r="21" spans="1:15" s="58" customFormat="1" ht="15" customHeight="1">
      <c r="A21" s="151" t="s">
        <v>9</v>
      </c>
      <c r="B21" s="152"/>
      <c r="C21" s="153"/>
      <c r="D21" s="160" t="s">
        <v>10</v>
      </c>
      <c r="E21" s="160" t="s">
        <v>11</v>
      </c>
      <c r="F21" s="160" t="s">
        <v>12</v>
      </c>
      <c r="G21" s="163" t="s">
        <v>13</v>
      </c>
      <c r="H21" s="163" t="s">
        <v>14</v>
      </c>
      <c r="I21" s="61"/>
    </row>
    <row r="22" spans="1:15" s="58" customFormat="1" ht="15" customHeight="1">
      <c r="A22" s="154"/>
      <c r="B22" s="155"/>
      <c r="C22" s="156"/>
      <c r="D22" s="161"/>
      <c r="E22" s="161"/>
      <c r="F22" s="161"/>
      <c r="G22" s="164"/>
      <c r="H22" s="164"/>
      <c r="I22" s="61"/>
    </row>
    <row r="23" spans="1:15" s="58" customFormat="1" ht="90" customHeight="1">
      <c r="A23" s="157"/>
      <c r="B23" s="158"/>
      <c r="C23" s="159"/>
      <c r="D23" s="162"/>
      <c r="E23" s="162"/>
      <c r="F23" s="162"/>
      <c r="G23" s="164"/>
      <c r="H23" s="164"/>
      <c r="I23" s="61"/>
    </row>
    <row r="24" spans="1:15" s="62" customFormat="1" ht="14.25">
      <c r="A24" s="141">
        <v>1157703.81</v>
      </c>
      <c r="B24" s="142"/>
      <c r="C24" s="143"/>
      <c r="D24" s="9">
        <v>1165750.1499999999</v>
      </c>
      <c r="E24" s="9">
        <v>30996</v>
      </c>
      <c r="F24" s="10">
        <f>D24-A24</f>
        <v>8046.339999999851</v>
      </c>
      <c r="G24" s="11">
        <f>H56</f>
        <v>1355238.3832999999</v>
      </c>
      <c r="H24" s="12">
        <f>D24+E24-G24</f>
        <v>-158492.23329999996</v>
      </c>
      <c r="J24" s="63"/>
    </row>
    <row r="25" spans="1:15" s="62" customFormat="1" ht="46.15" customHeight="1">
      <c r="A25" s="144" t="s">
        <v>87</v>
      </c>
      <c r="B25" s="144"/>
      <c r="C25" s="144"/>
      <c r="D25" s="144"/>
      <c r="E25" s="144"/>
      <c r="F25" s="144"/>
      <c r="G25" s="144"/>
      <c r="H25" s="144"/>
      <c r="J25" s="63"/>
    </row>
    <row r="26" spans="1:15" s="62" customFormat="1" ht="29.25" customHeight="1">
      <c r="A26" s="145" t="s">
        <v>88</v>
      </c>
      <c r="B26" s="145"/>
      <c r="C26" s="145"/>
      <c r="D26" s="145"/>
      <c r="E26" s="145"/>
      <c r="F26" s="145"/>
      <c r="G26" s="145"/>
      <c r="H26" s="145"/>
      <c r="J26" s="63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  <c r="K27" s="59"/>
      <c r="L27" s="59"/>
      <c r="M27" s="59"/>
      <c r="N27" s="59"/>
    </row>
    <row r="28" spans="1:15" ht="14.25">
      <c r="A28" s="146" t="s">
        <v>61</v>
      </c>
      <c r="B28" s="146"/>
      <c r="C28" s="146"/>
      <c r="D28" s="146"/>
      <c r="E28" s="146"/>
      <c r="F28" s="146"/>
      <c r="G28" s="146"/>
      <c r="H28" s="146"/>
      <c r="I28" s="2"/>
      <c r="J28" s="2"/>
      <c r="K28" s="58"/>
      <c r="L28" s="58"/>
      <c r="M28" s="58"/>
      <c r="N28" s="58"/>
    </row>
    <row r="29" spans="1:15" ht="14.25">
      <c r="A29" s="5" t="s">
        <v>62</v>
      </c>
      <c r="B29" s="5"/>
      <c r="C29" s="5"/>
      <c r="D29" s="5"/>
      <c r="E29" s="5"/>
      <c r="F29" s="5"/>
      <c r="G29" s="52"/>
      <c r="H29" s="52"/>
      <c r="I29" s="2"/>
      <c r="J29" s="2"/>
      <c r="K29" s="58"/>
      <c r="L29" s="58"/>
      <c r="M29" s="58"/>
      <c r="N29" s="58"/>
      <c r="O29" s="58"/>
    </row>
    <row r="30" spans="1:15" ht="15" customHeight="1">
      <c r="A30" s="147" t="s">
        <v>15</v>
      </c>
      <c r="B30" s="147"/>
      <c r="C30" s="147"/>
      <c r="D30" s="147"/>
      <c r="E30" s="147"/>
      <c r="F30" s="147"/>
      <c r="G30" s="147"/>
      <c r="H30" s="147"/>
      <c r="I30" s="57"/>
      <c r="J30" s="57"/>
      <c r="K30" s="57"/>
      <c r="L30" s="57"/>
      <c r="M30" s="57"/>
      <c r="N30" s="57"/>
    </row>
    <row r="31" spans="1:15" ht="14.25">
      <c r="A31" s="5" t="s">
        <v>16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</row>
    <row r="32" spans="1:15" ht="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 s="14" customFormat="1" ht="15.75">
      <c r="A33" s="148" t="s">
        <v>17</v>
      </c>
      <c r="B33" s="148"/>
      <c r="C33" s="148"/>
      <c r="D33" s="148"/>
      <c r="E33" s="148"/>
      <c r="F33" s="148"/>
      <c r="G33" s="148"/>
      <c r="H33" s="148"/>
      <c r="I33" s="91"/>
      <c r="J33" s="91"/>
    </row>
    <row r="34" spans="1:14" s="14" customFormat="1">
      <c r="A34" s="15"/>
      <c r="B34" s="16"/>
      <c r="C34" s="132"/>
      <c r="D34" s="132"/>
      <c r="E34" s="133"/>
      <c r="F34" s="133"/>
      <c r="G34" s="16"/>
      <c r="H34" s="17" t="s">
        <v>18</v>
      </c>
      <c r="I34" s="134"/>
      <c r="J34" s="134"/>
    </row>
    <row r="35" spans="1:14" s="14" customFormat="1" ht="15.75">
      <c r="A35" s="135" t="s">
        <v>19</v>
      </c>
      <c r="B35" s="136"/>
      <c r="C35" s="125" t="s">
        <v>20</v>
      </c>
      <c r="D35" s="127"/>
      <c r="E35" s="127"/>
      <c r="F35" s="127"/>
      <c r="G35" s="126"/>
      <c r="H35" s="18" t="s">
        <v>21</v>
      </c>
    </row>
    <row r="36" spans="1:14" s="14" customFormat="1" ht="15" customHeight="1">
      <c r="A36" s="137" t="s">
        <v>89</v>
      </c>
      <c r="B36" s="138"/>
      <c r="C36" s="101" t="s">
        <v>90</v>
      </c>
      <c r="D36" s="102"/>
      <c r="E36" s="102"/>
      <c r="F36" s="102"/>
      <c r="G36" s="103"/>
      <c r="H36" s="92">
        <v>7006</v>
      </c>
    </row>
    <row r="37" spans="1:14" s="14" customFormat="1" ht="15" customHeight="1">
      <c r="A37" s="139"/>
      <c r="B37" s="140"/>
      <c r="C37" s="101" t="s">
        <v>68</v>
      </c>
      <c r="D37" s="102"/>
      <c r="E37" s="102"/>
      <c r="F37" s="102"/>
      <c r="G37" s="103"/>
      <c r="H37" s="92">
        <v>152187</v>
      </c>
    </row>
    <row r="38" spans="1:14" s="14" customFormat="1" ht="15" customHeight="1">
      <c r="A38" s="139"/>
      <c r="B38" s="140"/>
      <c r="C38" s="101" t="s">
        <v>91</v>
      </c>
      <c r="D38" s="102"/>
      <c r="E38" s="102"/>
      <c r="F38" s="102"/>
      <c r="G38" s="103"/>
      <c r="H38" s="92">
        <v>12973</v>
      </c>
    </row>
    <row r="39" spans="1:14" s="14" customFormat="1" ht="15" customHeight="1">
      <c r="A39" s="139"/>
      <c r="B39" s="140"/>
      <c r="C39" s="101" t="s">
        <v>92</v>
      </c>
      <c r="D39" s="102"/>
      <c r="E39" s="102"/>
      <c r="F39" s="102"/>
      <c r="G39" s="103"/>
      <c r="H39" s="92">
        <v>60760</v>
      </c>
    </row>
    <row r="40" spans="1:14" s="14" customFormat="1" ht="15" customHeight="1">
      <c r="A40" s="139"/>
      <c r="B40" s="140"/>
      <c r="C40" s="20"/>
      <c r="D40" s="21"/>
      <c r="E40" s="21"/>
      <c r="F40" s="21"/>
      <c r="G40" s="21"/>
      <c r="H40" s="93">
        <f>SUM(H36:H39)</f>
        <v>232926</v>
      </c>
    </row>
    <row r="41" spans="1:14">
      <c r="A41" s="22"/>
      <c r="B41" s="22"/>
      <c r="C41" s="22"/>
      <c r="D41" s="22"/>
      <c r="E41" s="23"/>
      <c r="F41" s="23"/>
      <c r="G41" s="23"/>
      <c r="H41" s="23"/>
      <c r="I41" s="23"/>
      <c r="J41" s="23"/>
    </row>
    <row r="42" spans="1:14" ht="42.75" customHeight="1">
      <c r="A42" s="123" t="s">
        <v>93</v>
      </c>
      <c r="B42" s="123"/>
      <c r="C42" s="123"/>
      <c r="D42" s="123"/>
      <c r="E42" s="123"/>
      <c r="F42" s="123"/>
      <c r="G42" s="123"/>
      <c r="H42" s="123"/>
      <c r="I42" s="57"/>
      <c r="J42" s="57"/>
    </row>
    <row r="43" spans="1:14">
      <c r="A43" s="22"/>
      <c r="B43" s="22"/>
      <c r="C43" s="22"/>
      <c r="D43" s="22"/>
      <c r="E43" s="23"/>
      <c r="F43" s="23"/>
      <c r="G43" s="23"/>
      <c r="H43" s="23"/>
      <c r="I43" s="23"/>
      <c r="J43" s="23"/>
    </row>
    <row r="44" spans="1:14" ht="33" customHeight="1">
      <c r="A44" s="124" t="s">
        <v>69</v>
      </c>
      <c r="B44" s="124"/>
      <c r="C44" s="124"/>
      <c r="D44" s="124"/>
      <c r="E44" s="124"/>
      <c r="F44" s="124"/>
      <c r="G44" s="124"/>
      <c r="H44" s="124"/>
      <c r="I44" s="64"/>
      <c r="J44" s="64"/>
      <c r="K44" s="60"/>
      <c r="L44" s="60"/>
      <c r="M44" s="60"/>
      <c r="N44" s="60"/>
    </row>
    <row r="45" spans="1:14" ht="15">
      <c r="A45" s="24"/>
      <c r="B45" s="24"/>
      <c r="C45" s="24"/>
      <c r="D45" s="24"/>
      <c r="E45" s="24"/>
      <c r="F45" s="24"/>
      <c r="G45" s="24"/>
      <c r="H45" s="65" t="s">
        <v>22</v>
      </c>
      <c r="J45" s="24"/>
      <c r="K45" s="24"/>
      <c r="L45" s="24"/>
      <c r="M45" s="24"/>
      <c r="N45" s="24"/>
    </row>
    <row r="46" spans="1:14" ht="15.75">
      <c r="A46" s="125" t="s">
        <v>19</v>
      </c>
      <c r="B46" s="126"/>
      <c r="C46" s="125" t="s">
        <v>20</v>
      </c>
      <c r="D46" s="127"/>
      <c r="E46" s="127"/>
      <c r="F46" s="127"/>
      <c r="G46" s="126"/>
      <c r="H46" s="18" t="s">
        <v>21</v>
      </c>
      <c r="I46" s="24"/>
      <c r="J46" s="24"/>
    </row>
    <row r="47" spans="1:14" ht="15" customHeight="1">
      <c r="A47" s="128" t="s">
        <v>89</v>
      </c>
      <c r="B47" s="128"/>
      <c r="C47" s="129" t="s">
        <v>94</v>
      </c>
      <c r="D47" s="130"/>
      <c r="E47" s="130"/>
      <c r="F47" s="130"/>
      <c r="G47" s="131"/>
      <c r="H47" s="19">
        <v>1944</v>
      </c>
      <c r="I47" s="24"/>
      <c r="J47" s="24"/>
    </row>
    <row r="48" spans="1:14" ht="15" customHeight="1">
      <c r="A48" s="128"/>
      <c r="B48" s="128"/>
      <c r="C48" s="101" t="s">
        <v>95</v>
      </c>
      <c r="D48" s="102"/>
      <c r="E48" s="102"/>
      <c r="F48" s="102"/>
      <c r="G48" s="103"/>
      <c r="H48" s="19">
        <v>1535</v>
      </c>
      <c r="I48" s="24"/>
      <c r="J48" s="24"/>
      <c r="K48" s="24"/>
      <c r="L48" s="24"/>
    </row>
    <row r="49" spans="1:11" ht="14.25">
      <c r="A49" s="128"/>
      <c r="B49" s="128"/>
      <c r="C49" s="101" t="s">
        <v>23</v>
      </c>
      <c r="D49" s="102"/>
      <c r="E49" s="102"/>
      <c r="F49" s="102"/>
      <c r="G49" s="103"/>
      <c r="H49" s="32">
        <f>1.3*5445.19</f>
        <v>7078.7469999999994</v>
      </c>
      <c r="I49" s="23"/>
      <c r="J49" s="23"/>
    </row>
    <row r="50" spans="1:11" ht="15">
      <c r="A50" s="79"/>
      <c r="B50" s="79"/>
      <c r="C50" s="80"/>
      <c r="D50" s="80"/>
      <c r="E50" s="80"/>
      <c r="F50" s="80"/>
      <c r="G50" s="80"/>
      <c r="H50" s="94"/>
      <c r="I50" s="23"/>
      <c r="J50" s="23"/>
    </row>
    <row r="51" spans="1:11">
      <c r="A51" s="87" t="s">
        <v>96</v>
      </c>
      <c r="B51" s="87"/>
      <c r="C51" s="87"/>
      <c r="D51" s="87"/>
      <c r="E51" s="87"/>
      <c r="F51" s="87"/>
      <c r="G51" s="87"/>
      <c r="H51" s="87"/>
      <c r="I51" s="87"/>
      <c r="J51" s="87"/>
    </row>
    <row r="52" spans="1:11" ht="18" customHeight="1">
      <c r="A52" s="111" t="s">
        <v>24</v>
      </c>
      <c r="B52" s="111"/>
      <c r="C52" s="111"/>
      <c r="D52" s="111"/>
      <c r="E52" s="111"/>
      <c r="F52" s="111"/>
      <c r="G52" s="111"/>
      <c r="H52" s="111"/>
      <c r="I52" s="25"/>
      <c r="J52" s="25"/>
    </row>
    <row r="53" spans="1:11" ht="12.2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</row>
    <row r="54" spans="1:11" ht="15.75">
      <c r="A54" s="112" t="s">
        <v>25</v>
      </c>
      <c r="B54" s="112"/>
      <c r="C54" s="112"/>
      <c r="D54" s="112"/>
      <c r="E54" s="112"/>
      <c r="F54" s="112"/>
      <c r="G54" s="112"/>
      <c r="H54" s="112"/>
      <c r="I54" s="112"/>
      <c r="J54" s="112"/>
    </row>
    <row r="55" spans="1:11" ht="15.75">
      <c r="A55" s="6"/>
      <c r="B55" s="6"/>
      <c r="C55" s="6"/>
      <c r="D55" s="6"/>
      <c r="E55" s="6"/>
      <c r="F55" s="6"/>
      <c r="G55" s="6"/>
      <c r="H55" s="65" t="s">
        <v>26</v>
      </c>
      <c r="J55" s="6"/>
    </row>
    <row r="56" spans="1:11" ht="15.75">
      <c r="A56" s="113" t="s">
        <v>27</v>
      </c>
      <c r="B56" s="113"/>
      <c r="C56" s="113"/>
      <c r="D56" s="113"/>
      <c r="E56" s="113"/>
      <c r="F56" s="113"/>
      <c r="G56" s="114"/>
      <c r="H56" s="26">
        <f>SUM(H64:H72)+H58+H63</f>
        <v>1355238.3832999999</v>
      </c>
      <c r="I56" s="66"/>
      <c r="J56" s="66"/>
    </row>
    <row r="57" spans="1:11" ht="15">
      <c r="A57" s="27" t="s">
        <v>28</v>
      </c>
      <c r="B57" s="115" t="s">
        <v>29</v>
      </c>
      <c r="C57" s="116"/>
      <c r="D57" s="116"/>
      <c r="E57" s="116"/>
      <c r="F57" s="116"/>
      <c r="G57" s="117"/>
      <c r="H57" s="28" t="s">
        <v>30</v>
      </c>
      <c r="I57" s="29"/>
    </row>
    <row r="58" spans="1:11" ht="15.75">
      <c r="A58" s="30" t="s">
        <v>31</v>
      </c>
      <c r="B58" s="20" t="s">
        <v>32</v>
      </c>
      <c r="C58" s="21"/>
      <c r="D58" s="21"/>
      <c r="E58" s="21"/>
      <c r="F58" s="21"/>
      <c r="G58" s="21"/>
      <c r="H58" s="31">
        <f>SUM(H59:H62)</f>
        <v>148117.5765</v>
      </c>
      <c r="I58" s="7"/>
      <c r="K58" s="67">
        <f>[1]Основное!$C$10*[1]Основное!K35</f>
        <v>0</v>
      </c>
    </row>
    <row r="59" spans="1:11" ht="15">
      <c r="A59" s="30"/>
      <c r="B59" s="20" t="s">
        <v>34</v>
      </c>
      <c r="C59" s="21"/>
      <c r="D59" s="21"/>
      <c r="E59" s="21"/>
      <c r="F59" s="21"/>
      <c r="G59" s="21"/>
      <c r="H59" s="32">
        <f>3464+1944</f>
        <v>5408</v>
      </c>
      <c r="I59" s="7"/>
    </row>
    <row r="60" spans="1:11" ht="15">
      <c r="A60" s="30"/>
      <c r="B60" s="20" t="s">
        <v>70</v>
      </c>
      <c r="C60" s="21"/>
      <c r="D60" s="21"/>
      <c r="E60" s="21"/>
      <c r="F60" s="21"/>
      <c r="G60" s="21"/>
      <c r="H60" s="32">
        <f>9621+1535</f>
        <v>11156</v>
      </c>
      <c r="I60" s="7"/>
    </row>
    <row r="61" spans="1:11" ht="15">
      <c r="A61" s="30"/>
      <c r="B61" s="20" t="s">
        <v>33</v>
      </c>
      <c r="C61" s="21"/>
      <c r="D61" s="21"/>
      <c r="E61" s="21"/>
      <c r="F61" s="21"/>
      <c r="G61" s="21"/>
      <c r="H61" s="32">
        <v>107867</v>
      </c>
      <c r="I61" s="7"/>
    </row>
    <row r="62" spans="1:11" ht="49.7" customHeight="1">
      <c r="A62" s="30"/>
      <c r="B62" s="118" t="s">
        <v>58</v>
      </c>
      <c r="C62" s="119"/>
      <c r="D62" s="119"/>
      <c r="E62" s="119"/>
      <c r="F62" s="119"/>
      <c r="G62" s="119"/>
      <c r="H62" s="32">
        <f>4.35*5445.19</f>
        <v>23686.576499999996</v>
      </c>
      <c r="I62" s="7"/>
    </row>
    <row r="63" spans="1:11" ht="29.85" customHeight="1">
      <c r="A63" s="30" t="s">
        <v>35</v>
      </c>
      <c r="B63" s="120" t="s">
        <v>36</v>
      </c>
      <c r="C63" s="121"/>
      <c r="D63" s="121"/>
      <c r="E63" s="121"/>
      <c r="F63" s="121"/>
      <c r="G63" s="122"/>
      <c r="H63" s="32">
        <f>7079+60760</f>
        <v>67839</v>
      </c>
      <c r="I63" s="7"/>
    </row>
    <row r="64" spans="1:11" ht="15">
      <c r="A64" s="30" t="s">
        <v>37</v>
      </c>
      <c r="B64" s="20" t="s">
        <v>38</v>
      </c>
      <c r="C64" s="21"/>
      <c r="D64" s="21"/>
      <c r="E64" s="21"/>
      <c r="F64" s="21"/>
      <c r="G64" s="21"/>
      <c r="H64" s="32">
        <f>9.71*5445.19</f>
        <v>52872.794900000001</v>
      </c>
      <c r="I64" s="7"/>
    </row>
    <row r="65" spans="1:13" ht="15">
      <c r="A65" s="30" t="s">
        <v>39</v>
      </c>
      <c r="B65" s="20" t="s">
        <v>59</v>
      </c>
      <c r="C65" s="21"/>
      <c r="D65" s="21"/>
      <c r="E65" s="21"/>
      <c r="F65" s="21"/>
      <c r="G65" s="21"/>
      <c r="H65" s="32">
        <f>1.21*5445.19</f>
        <v>6588.6798999999992</v>
      </c>
      <c r="I65" s="7"/>
    </row>
    <row r="66" spans="1:13" ht="15">
      <c r="A66" s="30" t="s">
        <v>40</v>
      </c>
      <c r="B66" s="20" t="s">
        <v>60</v>
      </c>
      <c r="C66" s="21"/>
      <c r="D66" s="21"/>
      <c r="E66" s="21"/>
      <c r="F66" s="21"/>
      <c r="G66" s="21"/>
      <c r="H66" s="32">
        <f>7.93*5445.19</f>
        <v>43180.356699999997</v>
      </c>
      <c r="I66" s="7"/>
    </row>
    <row r="67" spans="1:13" ht="15">
      <c r="A67" s="30" t="s">
        <v>41</v>
      </c>
      <c r="B67" s="20" t="s">
        <v>43</v>
      </c>
      <c r="C67" s="21"/>
      <c r="D67" s="21"/>
      <c r="E67" s="21"/>
      <c r="F67" s="21"/>
      <c r="G67" s="21"/>
      <c r="H67" s="33">
        <v>215520.6</v>
      </c>
      <c r="I67" s="7"/>
    </row>
    <row r="68" spans="1:13" ht="15">
      <c r="A68" s="30" t="s">
        <v>42</v>
      </c>
      <c r="B68" s="20" t="s">
        <v>44</v>
      </c>
      <c r="C68" s="21"/>
      <c r="D68" s="21"/>
      <c r="E68" s="21"/>
      <c r="F68" s="21"/>
      <c r="G68" s="21"/>
      <c r="H68" s="32">
        <f>4100*3+1415.8</f>
        <v>13715.8</v>
      </c>
      <c r="I68" s="7"/>
    </row>
    <row r="69" spans="1:13" ht="15">
      <c r="A69" s="30">
        <v>9</v>
      </c>
      <c r="B69" s="20" t="s">
        <v>45</v>
      </c>
      <c r="C69" s="21"/>
      <c r="D69" s="21"/>
      <c r="E69" s="21"/>
      <c r="F69" s="21"/>
      <c r="G69" s="21"/>
      <c r="H69" s="32">
        <f>94.08*5445.19</f>
        <v>512283.47519999993</v>
      </c>
      <c r="I69" s="7"/>
    </row>
    <row r="70" spans="1:13" ht="15">
      <c r="A70" s="30">
        <v>10</v>
      </c>
      <c r="B70" s="20" t="s">
        <v>46</v>
      </c>
      <c r="C70" s="21"/>
      <c r="D70" s="21"/>
      <c r="E70" s="21"/>
      <c r="F70" s="21"/>
      <c r="G70" s="21"/>
      <c r="H70" s="32">
        <f>42.04*5445.19</f>
        <v>228915.78759999998</v>
      </c>
      <c r="I70" s="7"/>
    </row>
    <row r="71" spans="1:13" ht="15">
      <c r="A71" s="30">
        <v>12</v>
      </c>
      <c r="B71" s="101" t="s">
        <v>71</v>
      </c>
      <c r="C71" s="102"/>
      <c r="D71" s="102"/>
      <c r="E71" s="102"/>
      <c r="F71" s="102"/>
      <c r="G71" s="103"/>
      <c r="H71" s="32">
        <f>5.78*5445.19</f>
        <v>31473.198199999999</v>
      </c>
      <c r="I71" s="7"/>
    </row>
    <row r="72" spans="1:13" ht="14.25">
      <c r="A72" s="30">
        <v>13</v>
      </c>
      <c r="B72" s="104" t="s">
        <v>63</v>
      </c>
      <c r="C72" s="105"/>
      <c r="D72" s="105"/>
      <c r="E72" s="105"/>
      <c r="F72" s="105"/>
      <c r="G72" s="106"/>
      <c r="H72" s="53">
        <f>A24*0.03</f>
        <v>34731.114300000001</v>
      </c>
      <c r="I72" s="68"/>
      <c r="J72" s="68"/>
    </row>
    <row r="73" spans="1:13" s="14" customFormat="1" ht="26.45" customHeight="1">
      <c r="A73" s="107" t="s">
        <v>97</v>
      </c>
      <c r="B73" s="107"/>
      <c r="C73" s="107"/>
      <c r="D73" s="107"/>
      <c r="E73" s="107"/>
      <c r="F73" s="107"/>
      <c r="G73" s="107"/>
      <c r="H73" s="107"/>
      <c r="I73" s="69"/>
      <c r="J73" s="69"/>
    </row>
    <row r="74" spans="1:13" s="14" customFormat="1">
      <c r="A74" s="34"/>
      <c r="B74" s="108"/>
      <c r="C74" s="108"/>
      <c r="D74" s="108"/>
      <c r="E74" s="108"/>
      <c r="F74" s="108"/>
      <c r="G74" s="108"/>
      <c r="H74" s="108"/>
      <c r="I74" s="35"/>
      <c r="J74" s="35"/>
    </row>
    <row r="75" spans="1:13" s="14" customFormat="1" ht="15.75">
      <c r="A75" s="109" t="s">
        <v>47</v>
      </c>
      <c r="B75" s="109"/>
      <c r="C75" s="109"/>
      <c r="D75" s="109"/>
      <c r="E75" s="109"/>
      <c r="F75" s="109"/>
      <c r="G75" s="109"/>
      <c r="I75" s="34"/>
      <c r="J75" s="34"/>
    </row>
    <row r="76" spans="1:13" s="14" customFormat="1" ht="15">
      <c r="A76" s="29"/>
      <c r="B76" s="29"/>
      <c r="C76" s="29"/>
      <c r="D76" s="29"/>
      <c r="F76" s="36" t="s">
        <v>48</v>
      </c>
      <c r="H76" s="35"/>
      <c r="I76" s="35"/>
      <c r="J76" s="35"/>
    </row>
    <row r="77" spans="1:13" s="14" customFormat="1" ht="34.5" customHeight="1">
      <c r="A77" s="81" t="s">
        <v>66</v>
      </c>
      <c r="B77" s="37" t="s">
        <v>64</v>
      </c>
      <c r="C77" s="38" t="s">
        <v>49</v>
      </c>
      <c r="D77" s="39" t="s">
        <v>98</v>
      </c>
      <c r="E77" s="88" t="s">
        <v>72</v>
      </c>
      <c r="F77" s="40" t="s">
        <v>50</v>
      </c>
      <c r="G77" s="41"/>
      <c r="H77" s="42"/>
      <c r="I77" s="43"/>
      <c r="J77" s="35"/>
      <c r="K77" s="35"/>
      <c r="L77" s="35"/>
    </row>
    <row r="78" spans="1:13" s="14" customFormat="1" ht="15">
      <c r="A78" s="44">
        <v>6516</v>
      </c>
      <c r="B78" s="44">
        <v>0</v>
      </c>
      <c r="C78" s="45">
        <v>6480</v>
      </c>
      <c r="D78" s="46">
        <v>12000</v>
      </c>
      <c r="E78" s="46">
        <v>6000</v>
      </c>
      <c r="F78" s="46">
        <f>SUM(A78:E78)</f>
        <v>30996</v>
      </c>
      <c r="G78" s="82"/>
      <c r="H78" s="47"/>
      <c r="I78" s="35"/>
      <c r="J78" s="35"/>
    </row>
    <row r="79" spans="1:13" s="14" customFormat="1" ht="15">
      <c r="A79" s="48"/>
      <c r="B79" s="48"/>
      <c r="C79" s="49"/>
      <c r="D79" s="49"/>
      <c r="E79" s="49"/>
      <c r="F79" s="49"/>
      <c r="G79" s="43"/>
      <c r="H79" s="35"/>
      <c r="I79" s="35"/>
      <c r="J79" s="35"/>
    </row>
    <row r="80" spans="1:13" s="14" customFormat="1" ht="97.5" customHeight="1">
      <c r="A80" s="110" t="s">
        <v>51</v>
      </c>
      <c r="B80" s="110"/>
      <c r="C80" s="110"/>
      <c r="D80" s="110"/>
      <c r="E80" s="110"/>
      <c r="F80" s="110"/>
      <c r="G80" s="110"/>
      <c r="H80" s="110"/>
      <c r="I80" s="70"/>
      <c r="J80" s="70"/>
      <c r="K80" s="70"/>
      <c r="L80" s="70"/>
      <c r="M80" s="70"/>
    </row>
    <row r="81" spans="1:16" ht="62.45" customHeight="1">
      <c r="A81" s="96" t="s">
        <v>52</v>
      </c>
      <c r="B81" s="96"/>
      <c r="C81" s="96"/>
      <c r="D81" s="96"/>
      <c r="E81" s="96"/>
      <c r="F81" s="96"/>
      <c r="G81" s="96"/>
      <c r="H81" s="96"/>
      <c r="I81" s="71"/>
      <c r="J81" s="71"/>
      <c r="K81" s="71"/>
      <c r="L81" s="71"/>
      <c r="M81" s="71"/>
      <c r="N81" s="71"/>
      <c r="O81" s="71"/>
      <c r="P81" s="71"/>
    </row>
    <row r="82" spans="1:16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</row>
    <row r="83" spans="1:16" ht="15">
      <c r="A83" s="97" t="s">
        <v>53</v>
      </c>
      <c r="B83" s="97"/>
      <c r="C83" s="97"/>
      <c r="D83" s="97"/>
      <c r="E83" s="97"/>
      <c r="F83" s="97"/>
      <c r="G83" s="97"/>
      <c r="H83" s="97"/>
      <c r="I83" s="72"/>
      <c r="J83" s="72"/>
      <c r="K83" s="73"/>
      <c r="L83" s="73"/>
      <c r="M83" s="73"/>
      <c r="N83" s="73"/>
      <c r="O83" s="73"/>
      <c r="P83" s="73"/>
    </row>
    <row r="84" spans="1:16" ht="15">
      <c r="A84" s="97" t="s">
        <v>54</v>
      </c>
      <c r="B84" s="97"/>
      <c r="C84" s="97"/>
      <c r="D84" s="97"/>
      <c r="E84" s="97"/>
      <c r="F84" s="97"/>
      <c r="G84" s="97"/>
      <c r="H84" s="97"/>
      <c r="I84" s="72"/>
      <c r="J84" s="72"/>
      <c r="K84" s="73"/>
      <c r="L84" s="73"/>
      <c r="M84" s="73"/>
      <c r="N84" s="73"/>
      <c r="O84" s="73"/>
      <c r="P84" s="73"/>
    </row>
    <row r="85" spans="1:16" ht="14.25">
      <c r="A85" s="98" t="s">
        <v>55</v>
      </c>
      <c r="B85" s="98"/>
      <c r="C85" s="98"/>
      <c r="D85" s="98"/>
      <c r="E85" s="98"/>
      <c r="F85" s="98"/>
      <c r="G85" s="98"/>
      <c r="H85" s="98"/>
      <c r="I85" s="74"/>
      <c r="J85" s="74"/>
      <c r="K85" s="74"/>
      <c r="L85" s="74"/>
      <c r="M85" s="74"/>
      <c r="N85" s="74"/>
      <c r="O85" s="74"/>
      <c r="P85" s="74"/>
    </row>
    <row r="86" spans="1:16" ht="15">
      <c r="A86" s="99" t="s">
        <v>56</v>
      </c>
      <c r="B86" s="99"/>
      <c r="C86" s="99"/>
      <c r="D86" s="99"/>
      <c r="E86" s="99"/>
      <c r="F86" s="99"/>
      <c r="G86" s="99"/>
      <c r="H86" s="99"/>
      <c r="I86" s="75"/>
      <c r="J86" s="75"/>
      <c r="K86" s="76"/>
      <c r="L86" s="76"/>
      <c r="M86" s="76"/>
      <c r="N86" s="76"/>
      <c r="O86" s="76"/>
      <c r="P86" s="76"/>
    </row>
    <row r="87" spans="1:16" ht="15">
      <c r="A87" s="100" t="s">
        <v>57</v>
      </c>
      <c r="B87" s="100"/>
      <c r="C87" s="100"/>
      <c r="D87" s="100"/>
      <c r="E87" s="100"/>
      <c r="F87" s="100"/>
      <c r="G87" s="100"/>
      <c r="H87" s="100"/>
      <c r="I87" s="77"/>
      <c r="J87" s="77"/>
      <c r="K87" s="78"/>
      <c r="L87" s="78"/>
      <c r="M87" s="78"/>
      <c r="N87" s="78"/>
      <c r="O87" s="78"/>
      <c r="P87" s="78"/>
    </row>
    <row r="94" spans="1:16">
      <c r="G94" s="87"/>
      <c r="H94" s="87"/>
      <c r="I94" s="87"/>
      <c r="J94" s="87"/>
      <c r="K94" s="87"/>
      <c r="L94" s="87"/>
      <c r="M94" s="87"/>
    </row>
    <row r="95" spans="1:16">
      <c r="G95" s="87"/>
      <c r="H95" s="87"/>
      <c r="I95" s="87"/>
      <c r="J95" s="87"/>
      <c r="K95" s="87"/>
      <c r="L95" s="87"/>
      <c r="M95" s="87"/>
    </row>
    <row r="96" spans="1:16">
      <c r="G96" s="87"/>
      <c r="H96" s="87"/>
      <c r="I96" s="87"/>
      <c r="J96" s="87"/>
      <c r="K96" s="87"/>
      <c r="L96" s="87"/>
      <c r="M96" s="87"/>
    </row>
    <row r="97" spans="7:18">
      <c r="G97" s="87"/>
      <c r="H97" s="87"/>
      <c r="I97" s="87"/>
      <c r="J97" s="87"/>
      <c r="K97" s="87"/>
      <c r="L97" s="87"/>
      <c r="M97" s="87"/>
    </row>
    <row r="98" spans="7:18">
      <c r="G98" s="87"/>
      <c r="H98" s="87"/>
      <c r="I98" s="87"/>
      <c r="J98" s="87"/>
      <c r="K98" s="87"/>
      <c r="L98" s="87"/>
      <c r="M98" s="87"/>
    </row>
    <row r="99" spans="7:18">
      <c r="G99" s="87"/>
      <c r="H99" s="87"/>
      <c r="I99" s="87"/>
      <c r="J99" s="87"/>
      <c r="K99" s="87"/>
      <c r="L99" s="87"/>
      <c r="M99" s="87"/>
    </row>
    <row r="100" spans="7:18">
      <c r="G100" s="87"/>
      <c r="H100" s="87"/>
      <c r="I100" s="87"/>
      <c r="J100" s="87"/>
      <c r="K100" s="87"/>
      <c r="L100" s="87"/>
      <c r="M100" s="87"/>
    </row>
    <row r="101" spans="7:18">
      <c r="G101" s="87"/>
      <c r="H101" s="87"/>
      <c r="I101" s="87"/>
      <c r="J101" s="87"/>
      <c r="K101" s="87"/>
      <c r="L101" s="87"/>
      <c r="M101" s="87"/>
    </row>
    <row r="102" spans="7:18">
      <c r="G102" s="87"/>
      <c r="H102" s="87"/>
      <c r="I102" s="87"/>
      <c r="J102" s="87"/>
      <c r="K102" s="87"/>
      <c r="L102" s="87"/>
      <c r="M102" s="87"/>
    </row>
    <row r="103" spans="7:18">
      <c r="G103" s="87"/>
      <c r="H103" s="87"/>
      <c r="I103" s="87"/>
      <c r="J103" s="87"/>
      <c r="K103" s="87"/>
      <c r="L103" s="87"/>
      <c r="M103" s="87"/>
    </row>
    <row r="106" spans="7:18"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</row>
  </sheetData>
  <mergeCells count="57">
    <mergeCell ref="A1:H1"/>
    <mergeCell ref="A2:H2"/>
    <mergeCell ref="A3:H3"/>
    <mergeCell ref="E5:H7"/>
    <mergeCell ref="A17:H17"/>
    <mergeCell ref="A19:H19"/>
    <mergeCell ref="B20:F20"/>
    <mergeCell ref="I20:J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H33"/>
    <mergeCell ref="C34:D34"/>
    <mergeCell ref="E34:F34"/>
    <mergeCell ref="I34:J34"/>
    <mergeCell ref="A35:B35"/>
    <mergeCell ref="C35:G35"/>
    <mergeCell ref="A36:B40"/>
    <mergeCell ref="C36:G36"/>
    <mergeCell ref="C37:G37"/>
    <mergeCell ref="C38:G38"/>
    <mergeCell ref="C39:G39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J54"/>
    <mergeCell ref="A56:G56"/>
    <mergeCell ref="B57:G57"/>
    <mergeCell ref="B62:G62"/>
    <mergeCell ref="B63:G63"/>
    <mergeCell ref="B71:G71"/>
    <mergeCell ref="B72:G72"/>
    <mergeCell ref="A73:H73"/>
    <mergeCell ref="B74:H74"/>
    <mergeCell ref="A75:G75"/>
    <mergeCell ref="A80:H80"/>
    <mergeCell ref="G106:R106"/>
    <mergeCell ref="A81:H81"/>
    <mergeCell ref="A83:H83"/>
    <mergeCell ref="A84:H84"/>
    <mergeCell ref="A85:H85"/>
    <mergeCell ref="A86:H86"/>
    <mergeCell ref="A87:H87"/>
  </mergeCells>
  <hyperlinks>
    <hyperlink ref="B57" r:id="rId1" display="blgorod@rambler.ru,"/>
    <hyperlink ref="B56" r:id="rId2" display="blgorod@rambler.ru,"/>
    <hyperlink ref="A85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53" max="7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Набережная 12</vt:lpstr>
      <vt:lpstr>'Набережная 12'!Область_печати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2024-03-27T12:50:43Z</dcterms:modified>
</cp:coreProperties>
</file>