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<sst xmlns="http://schemas.openxmlformats.org/spreadsheetml/2006/main" count="56" uniqueCount="56">
  <si>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О Т Ч Е Т  по текущему ремонту жилого фонда по видам работ за январь  2017г.</t>
  </si>
  <si>
    <t>по ООО "Благоустроенный город-1"</t>
  </si>
  <si>
    <t>№ п/п</t>
  </si>
  <si>
    <t>Адрес дома</t>
  </si>
  <si>
    <t>январь</t>
  </si>
  <si>
    <t xml:space="preserve">Всего        </t>
  </si>
  <si>
    <t xml:space="preserve">План  на 2017 год </t>
  </si>
  <si>
    <t>Средства за аренду 2017г</t>
  </si>
  <si>
    <t>План всего на 2017 (с13+с14+с15)</t>
  </si>
  <si>
    <t>Остаток, перерасход (-) средств по тек.ремонту в 2016г.</t>
  </si>
  <si>
    <t>Остаток средств до конца 2017 года</t>
  </si>
  <si>
    <t>Задолженность населения по тек. ремонту на 01.01.17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</si>
  <si>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</si>
  <si>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</si>
  <si>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</si>
  <si>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</si>
  <si>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</si>
  <si>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</si>
  <si>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</si>
  <si>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</si>
  <si>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</si>
  <si>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Оц. соотв. лифтов, отраб.срок службы (за счёт платных услуг)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</si>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</sst>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4" fillId="35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1" fontId="14" fillId="35" borderId="10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K43" sqref="K43"/>
    </sheetView>
  </sheetViews>
  <sheetFormatPr defaultColWidth="9.140625" defaultRowHeight="15"/>
  <cols>
    <col min="1" max="1" width="3.421875" style="0" customWidth="1"/>
    <col min="2" max="2" width="13.8515625" style="0" customWidth="1"/>
    <col min="3" max="3" width="6.7109375" style="0" customWidth="1"/>
    <col min="4" max="4" width="7.00390625" style="0" customWidth="1"/>
    <col min="5" max="5" width="6.7109375" style="0" customWidth="1"/>
    <col min="6" max="6" width="5.7109375" style="0" customWidth="1"/>
    <col min="7" max="7" width="6.7109375" style="0" customWidth="1"/>
    <col min="8" max="8" width="6.8515625" style="0" customWidth="1"/>
    <col min="9" max="9" width="7.00390625" style="0" customWidth="1"/>
    <col min="10" max="11" width="5.8515625" style="0" customWidth="1"/>
    <col min="12" max="12" width="7.7109375" style="0" customWidth="1"/>
    <col min="13" max="13" width="7.8515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57421875" style="0" customWidth="1"/>
    <col min="20" max="20" width="8.57421875" style="0" customWidth="1"/>
  </cols>
  <sheetData>
    <row r="1" spans="1:20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2"/>
    </row>
    <row r="2" spans="1:20" ht="18.75">
      <c r="A2" s="3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  <c r="T2" s="2"/>
    </row>
    <row r="3" spans="1:20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2"/>
    </row>
    <row r="4" spans="1:20" ht="15">
      <c r="A4" s="21" t="s">
        <v>2</v>
      </c>
      <c r="B4" s="21" t="s">
        <v>3</v>
      </c>
      <c r="C4" s="25" t="s">
        <v>4</v>
      </c>
      <c r="D4" s="26"/>
      <c r="E4" s="26"/>
      <c r="F4" s="26"/>
      <c r="G4" s="26"/>
      <c r="H4" s="26"/>
      <c r="I4" s="26"/>
      <c r="J4" s="26"/>
      <c r="K4" s="27"/>
      <c r="L4" s="21" t="s">
        <v>5</v>
      </c>
      <c r="M4" s="21" t="s">
        <v>6</v>
      </c>
      <c r="N4" s="25" t="s">
        <v>7</v>
      </c>
      <c r="O4" s="27"/>
      <c r="P4" s="21" t="s">
        <v>8</v>
      </c>
      <c r="Q4" s="21" t="s">
        <v>9</v>
      </c>
      <c r="R4" s="21" t="s">
        <v>10</v>
      </c>
      <c r="S4" s="21" t="s">
        <v>11</v>
      </c>
      <c r="T4" s="21" t="s">
        <v>12</v>
      </c>
    </row>
    <row r="5" spans="1:20" ht="12.75" customHeight="1">
      <c r="A5" s="22"/>
      <c r="B5" s="22"/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22"/>
      <c r="M5" s="22"/>
      <c r="N5" s="28"/>
      <c r="O5" s="29"/>
      <c r="P5" s="22"/>
      <c r="Q5" s="22"/>
      <c r="R5" s="22"/>
      <c r="S5" s="22"/>
      <c r="T5" s="22"/>
    </row>
    <row r="6" spans="1:20" ht="73.5" customHeight="1">
      <c r="A6" s="23"/>
      <c r="B6" s="23"/>
      <c r="C6" s="20"/>
      <c r="D6" s="20"/>
      <c r="E6" s="20"/>
      <c r="F6" s="20"/>
      <c r="G6" s="20"/>
      <c r="H6" s="20"/>
      <c r="I6" s="20"/>
      <c r="J6" s="20"/>
      <c r="K6" s="20"/>
      <c r="L6" s="23"/>
      <c r="M6" s="23"/>
      <c r="N6" s="6" t="s">
        <v>22</v>
      </c>
      <c r="O6" s="6" t="s">
        <v>23</v>
      </c>
      <c r="P6" s="23"/>
      <c r="Q6" s="23"/>
      <c r="R6" s="23"/>
      <c r="S6" s="23"/>
      <c r="T6" s="23"/>
    </row>
    <row r="7" spans="1:20" ht="12" customHeight="1">
      <c r="A7" s="7">
        <v>1</v>
      </c>
      <c r="B7" s="8">
        <v>2</v>
      </c>
      <c r="C7" s="7">
        <v>3</v>
      </c>
      <c r="D7" s="7">
        <v>4</v>
      </c>
      <c r="E7" s="8">
        <v>5</v>
      </c>
      <c r="F7" s="8">
        <v>6</v>
      </c>
      <c r="G7" s="7">
        <v>7</v>
      </c>
      <c r="H7" s="7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</row>
    <row r="8" spans="1:20" ht="12.75" customHeight="1">
      <c r="A8" s="9">
        <v>1</v>
      </c>
      <c r="B8" s="10" t="s">
        <v>24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/>
      <c r="L8" s="11">
        <f>C8+D8+E8+F8+G8+H8+I8+J8</f>
        <v>0</v>
      </c>
      <c r="M8" s="12">
        <v>66095.208</v>
      </c>
      <c r="N8" s="13">
        <v>12570.48</v>
      </c>
      <c r="O8" s="9">
        <v>6000</v>
      </c>
      <c r="P8" s="12">
        <f>M8+N8+O8</f>
        <v>84665.688</v>
      </c>
      <c r="Q8" s="9">
        <v>140752.70256571998</v>
      </c>
      <c r="R8" s="14">
        <f>P8-L8+Q8</f>
        <v>225418.39056571998</v>
      </c>
      <c r="S8" s="14">
        <v>4602.24454158</v>
      </c>
      <c r="T8" s="14">
        <f>R8-S8</f>
        <v>220816.14602413998</v>
      </c>
    </row>
    <row r="9" spans="1:20" ht="12.75" customHeight="1">
      <c r="A9" s="9">
        <v>2</v>
      </c>
      <c r="B9" s="10" t="s">
        <v>25</v>
      </c>
      <c r="C9" s="11">
        <v>114</v>
      </c>
      <c r="D9" s="11">
        <v>8919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>
        <f>C9+D9+E9+F9+G9+H9+I9+J9</f>
        <v>9033</v>
      </c>
      <c r="M9" s="12">
        <v>130883.0304</v>
      </c>
      <c r="N9" s="13">
        <v>17328</v>
      </c>
      <c r="O9" s="9">
        <v>12000</v>
      </c>
      <c r="P9" s="12">
        <f aca="true" t="shared" si="0" ref="P9:P38">M9+N9+O9</f>
        <v>160211.0304</v>
      </c>
      <c r="Q9" s="13">
        <v>-69469.1219439</v>
      </c>
      <c r="R9" s="14">
        <f>P9-L9+Q9</f>
        <v>81708.90845609999</v>
      </c>
      <c r="S9" s="14">
        <v>1832.34638664</v>
      </c>
      <c r="T9" s="14">
        <f>R9-S9</f>
        <v>79876.56206946</v>
      </c>
    </row>
    <row r="10" spans="1:20" ht="12.75" customHeight="1">
      <c r="A10" s="9">
        <v>3</v>
      </c>
      <c r="B10" s="10" t="s">
        <v>26</v>
      </c>
      <c r="C10" s="11">
        <v>298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/>
      <c r="L10" s="11">
        <f>C10+D10+E10+F10+G10+H10+I10+J10</f>
        <v>298</v>
      </c>
      <c r="M10" s="12">
        <v>66125.604</v>
      </c>
      <c r="N10" s="13">
        <v>9690.48</v>
      </c>
      <c r="O10" s="9">
        <v>6000</v>
      </c>
      <c r="P10" s="12">
        <f t="shared" si="0"/>
        <v>81816.084</v>
      </c>
      <c r="Q10" s="9">
        <v>163628.86901892</v>
      </c>
      <c r="R10" s="14">
        <f aca="true" t="shared" si="1" ref="R10:R37">P10-L10+Q10</f>
        <v>245146.95301892</v>
      </c>
      <c r="S10" s="14">
        <v>1432.0292830199999</v>
      </c>
      <c r="T10" s="14">
        <f aca="true" t="shared" si="2" ref="T10:T37">R10-S10</f>
        <v>243714.9237359</v>
      </c>
    </row>
    <row r="11" spans="1:20" ht="12.75" customHeight="1">
      <c r="A11" s="9">
        <v>4</v>
      </c>
      <c r="B11" s="10" t="s">
        <v>27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16000</v>
      </c>
      <c r="L11" s="11">
        <f>C11+D11+E11+F11+G11+H11+I11+J11+K11</f>
        <v>16000</v>
      </c>
      <c r="M11" s="12">
        <v>66513.6</v>
      </c>
      <c r="N11" s="13">
        <v>9690.48</v>
      </c>
      <c r="O11" s="9">
        <v>6000</v>
      </c>
      <c r="P11" s="12">
        <f t="shared" si="0"/>
        <v>82204.08</v>
      </c>
      <c r="Q11" s="9">
        <v>59944.40003558</v>
      </c>
      <c r="R11" s="14">
        <f t="shared" si="1"/>
        <v>126148.48003558</v>
      </c>
      <c r="S11" s="14">
        <v>1972.9169775</v>
      </c>
      <c r="T11" s="14">
        <f>R11-S11</f>
        <v>124175.56305807999</v>
      </c>
    </row>
    <row r="12" spans="1:20" ht="12.75" customHeight="1">
      <c r="A12" s="9">
        <v>5</v>
      </c>
      <c r="B12" s="10" t="s">
        <v>28</v>
      </c>
      <c r="C12" s="11">
        <v>4545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/>
      <c r="L12" s="11">
        <f>C12+D12+E12+F12+G12+H12+I12+J12</f>
        <v>4545</v>
      </c>
      <c r="M12" s="12">
        <v>195990.90479999996</v>
      </c>
      <c r="N12" s="13">
        <v>25992</v>
      </c>
      <c r="O12" s="9">
        <v>18000</v>
      </c>
      <c r="P12" s="12">
        <f t="shared" si="0"/>
        <v>239982.90479999996</v>
      </c>
      <c r="Q12" s="9">
        <v>-377768.58043984</v>
      </c>
      <c r="R12" s="14">
        <f t="shared" si="1"/>
        <v>-142330.67563984002</v>
      </c>
      <c r="S12" s="14">
        <v>7397.021256660001</v>
      </c>
      <c r="T12" s="14">
        <f t="shared" si="2"/>
        <v>-149727.6968965</v>
      </c>
    </row>
    <row r="13" spans="1:20" ht="12.75" customHeight="1">
      <c r="A13" s="9">
        <v>6</v>
      </c>
      <c r="B13" s="10" t="s">
        <v>29</v>
      </c>
      <c r="C13" s="11">
        <v>1770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1">
        <f>C13+D13+E13+F13+G13+H13+I13+J13</f>
        <v>1770</v>
      </c>
      <c r="M13" s="12">
        <v>195784.212</v>
      </c>
      <c r="N13" s="13">
        <v>27239.4</v>
      </c>
      <c r="O13" s="9">
        <v>18000</v>
      </c>
      <c r="P13" s="12">
        <f t="shared" si="0"/>
        <v>241023.612</v>
      </c>
      <c r="Q13" s="9">
        <v>147295.09534621992</v>
      </c>
      <c r="R13" s="14">
        <f t="shared" si="1"/>
        <v>386548.7073462199</v>
      </c>
      <c r="S13" s="14">
        <v>5946.44685012</v>
      </c>
      <c r="T13" s="14">
        <f>R13-S13</f>
        <v>380602.26049609995</v>
      </c>
    </row>
    <row r="14" spans="1:20" ht="12.75" customHeight="1">
      <c r="A14" s="9">
        <v>7</v>
      </c>
      <c r="B14" s="10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/>
      <c r="L14" s="11">
        <f>C14+D14+E14+F14+G14+H14+I14+J14</f>
        <v>0</v>
      </c>
      <c r="M14" s="12">
        <v>74800.98</v>
      </c>
      <c r="N14" s="13">
        <v>9676.2</v>
      </c>
      <c r="O14" s="9">
        <v>6000</v>
      </c>
      <c r="P14" s="12">
        <f t="shared" si="0"/>
        <v>90477.18</v>
      </c>
      <c r="Q14" s="9">
        <v>-176077.12115384</v>
      </c>
      <c r="R14" s="14">
        <f t="shared" si="1"/>
        <v>-85599.94115384002</v>
      </c>
      <c r="S14" s="14">
        <v>1595.4269070600005</v>
      </c>
      <c r="T14" s="14">
        <f t="shared" si="2"/>
        <v>-87195.36806090001</v>
      </c>
    </row>
    <row r="15" spans="1:20" ht="12.75" customHeight="1">
      <c r="A15" s="9">
        <v>8</v>
      </c>
      <c r="B15" s="10" t="s">
        <v>31</v>
      </c>
      <c r="C15" s="11">
        <v>0</v>
      </c>
      <c r="D15" s="11">
        <v>6142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/>
      <c r="L15" s="11">
        <f>C15+D15+E15+F15+G15+H15+I15+J15</f>
        <v>6142</v>
      </c>
      <c r="M15" s="12">
        <v>131146.22400000002</v>
      </c>
      <c r="N15" s="13">
        <v>19366.56</v>
      </c>
      <c r="O15" s="9">
        <v>15000</v>
      </c>
      <c r="P15" s="12">
        <f t="shared" si="0"/>
        <v>165512.784</v>
      </c>
      <c r="Q15" s="9">
        <v>-7371.593217300031</v>
      </c>
      <c r="R15" s="14">
        <f t="shared" si="1"/>
        <v>151999.1907827</v>
      </c>
      <c r="S15" s="14">
        <v>1974.3420538799999</v>
      </c>
      <c r="T15" s="14">
        <f>R15-S15</f>
        <v>150024.84872881998</v>
      </c>
    </row>
    <row r="16" spans="1:20" ht="12.75" customHeight="1">
      <c r="A16" s="9">
        <v>9</v>
      </c>
      <c r="B16" s="10" t="s">
        <v>32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24000</v>
      </c>
      <c r="L16" s="11">
        <f>C16+D16+E16+F16+G16+H16+I16+J16+K16</f>
        <v>24000</v>
      </c>
      <c r="M16" s="12">
        <v>86251.8096</v>
      </c>
      <c r="N16" s="13">
        <v>14492.88</v>
      </c>
      <c r="O16" s="9">
        <v>12000</v>
      </c>
      <c r="P16" s="12">
        <f t="shared" si="0"/>
        <v>112744.6896</v>
      </c>
      <c r="Q16" s="9">
        <v>-16694.780959960008</v>
      </c>
      <c r="R16" s="14">
        <f t="shared" si="1"/>
        <v>72049.90864004</v>
      </c>
      <c r="S16" s="14">
        <v>5047.32993534</v>
      </c>
      <c r="T16" s="14">
        <f t="shared" si="2"/>
        <v>67002.57870469999</v>
      </c>
    </row>
    <row r="17" spans="1:20" ht="12.75" customHeight="1">
      <c r="A17" s="9">
        <v>10</v>
      </c>
      <c r="B17" s="10" t="s">
        <v>33</v>
      </c>
      <c r="C17" s="11">
        <v>1331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/>
      <c r="L17" s="11">
        <f>C17+D17+E17+F17+G17+H17+I17+J17</f>
        <v>1331</v>
      </c>
      <c r="M17" s="12">
        <v>193152.276</v>
      </c>
      <c r="N17" s="13">
        <v>28985.76</v>
      </c>
      <c r="O17" s="9">
        <v>18000</v>
      </c>
      <c r="P17" s="12">
        <f t="shared" si="0"/>
        <v>240138.03600000002</v>
      </c>
      <c r="Q17" s="9">
        <v>-130774.58319307998</v>
      </c>
      <c r="R17" s="14">
        <f t="shared" si="1"/>
        <v>108032.45280692005</v>
      </c>
      <c r="S17" s="14">
        <v>13723.3139715</v>
      </c>
      <c r="T17" s="14">
        <f t="shared" si="2"/>
        <v>94309.13883542005</v>
      </c>
    </row>
    <row r="18" spans="1:20" ht="12.75" customHeight="1">
      <c r="A18" s="9">
        <v>11</v>
      </c>
      <c r="B18" s="10" t="s">
        <v>34</v>
      </c>
      <c r="C18" s="11">
        <v>1550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/>
      <c r="L18" s="11">
        <f>C18+D18+E18+F18+G18+H18+I18+J18</f>
        <v>1550</v>
      </c>
      <c r="M18" s="12">
        <v>165202.4388</v>
      </c>
      <c r="N18" s="13">
        <v>21660</v>
      </c>
      <c r="O18" s="9">
        <v>15000</v>
      </c>
      <c r="P18" s="12">
        <f t="shared" si="0"/>
        <v>201862.4388</v>
      </c>
      <c r="Q18" s="9">
        <v>-115748.96171035997</v>
      </c>
      <c r="R18" s="14">
        <f t="shared" si="1"/>
        <v>84563.47708964003</v>
      </c>
      <c r="S18" s="14">
        <v>9838.533592439999</v>
      </c>
      <c r="T18" s="14">
        <f t="shared" si="2"/>
        <v>74724.94349720003</v>
      </c>
    </row>
    <row r="19" spans="1:20" ht="12.75" customHeight="1">
      <c r="A19" s="9">
        <v>12</v>
      </c>
      <c r="B19" s="10" t="s">
        <v>35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/>
      <c r="L19" s="11">
        <f>C19+D19+E19+F19+G19+H19+I19+J19</f>
        <v>0</v>
      </c>
      <c r="M19" s="12">
        <v>163479.522</v>
      </c>
      <c r="N19" s="13">
        <v>11191.8</v>
      </c>
      <c r="O19" s="9">
        <v>21000</v>
      </c>
      <c r="P19" s="12">
        <f t="shared" si="0"/>
        <v>195671.322</v>
      </c>
      <c r="Q19" s="9">
        <v>308406.95759527996</v>
      </c>
      <c r="R19" s="14">
        <f t="shared" si="1"/>
        <v>504078.27959527995</v>
      </c>
      <c r="S19" s="14">
        <v>5314.45417146</v>
      </c>
      <c r="T19" s="14">
        <f t="shared" si="2"/>
        <v>498763.82542381994</v>
      </c>
    </row>
    <row r="20" spans="1:20" ht="12.75" customHeight="1">
      <c r="A20" s="9">
        <v>13</v>
      </c>
      <c r="B20" s="10" t="s">
        <v>36</v>
      </c>
      <c r="C20" s="11">
        <v>246</v>
      </c>
      <c r="D20" s="11">
        <v>3306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16000</v>
      </c>
      <c r="L20" s="11">
        <f>C20+D20+E20+F20+G20+H20+I20+J20+K20</f>
        <v>19552</v>
      </c>
      <c r="M20" s="12">
        <v>294657.036</v>
      </c>
      <c r="N20" s="13">
        <v>38761.68</v>
      </c>
      <c r="O20" s="9">
        <v>50400</v>
      </c>
      <c r="P20" s="12">
        <f t="shared" si="0"/>
        <v>383818.716</v>
      </c>
      <c r="Q20" s="9">
        <v>-41298.57719825999</v>
      </c>
      <c r="R20" s="14">
        <f t="shared" si="1"/>
        <v>322968.13880174</v>
      </c>
      <c r="S20" s="14">
        <v>17176.688232480003</v>
      </c>
      <c r="T20" s="14">
        <f t="shared" si="2"/>
        <v>305791.45056926</v>
      </c>
    </row>
    <row r="21" spans="1:20" ht="12.75" customHeight="1">
      <c r="A21" s="9">
        <v>14</v>
      </c>
      <c r="B21" s="10" t="s">
        <v>37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>
        <f aca="true" t="shared" si="3" ref="L21:L38">C21+D21+E21+F21+G21+H21+I21+J21</f>
        <v>0</v>
      </c>
      <c r="M21" s="12">
        <v>96290.95199999999</v>
      </c>
      <c r="N21" s="13">
        <v>14492.88</v>
      </c>
      <c r="O21" s="9">
        <v>15000</v>
      </c>
      <c r="P21" s="12">
        <f t="shared" si="0"/>
        <v>125783.832</v>
      </c>
      <c r="Q21" s="9">
        <v>-175180.29452318003</v>
      </c>
      <c r="R21" s="14">
        <f t="shared" si="1"/>
        <v>-49396.46252318003</v>
      </c>
      <c r="S21" s="14">
        <v>2911.50240444</v>
      </c>
      <c r="T21" s="14">
        <f t="shared" si="2"/>
        <v>-52307.96492762003</v>
      </c>
    </row>
    <row r="22" spans="1:20" ht="12.75" customHeight="1">
      <c r="A22" s="9">
        <v>15</v>
      </c>
      <c r="B22" s="10" t="s">
        <v>38</v>
      </c>
      <c r="C22" s="11">
        <v>114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/>
      <c r="L22" s="11">
        <f t="shared" si="3"/>
        <v>114</v>
      </c>
      <c r="M22" s="12">
        <v>166192.812</v>
      </c>
      <c r="N22" s="13">
        <v>24211.8</v>
      </c>
      <c r="O22" s="9">
        <v>21000</v>
      </c>
      <c r="P22" s="12">
        <f t="shared" si="0"/>
        <v>211404.612</v>
      </c>
      <c r="Q22" s="9">
        <v>-82771.69097724002</v>
      </c>
      <c r="R22" s="14">
        <f t="shared" si="1"/>
        <v>128518.92102275997</v>
      </c>
      <c r="S22" s="14">
        <v>7706.080635120001</v>
      </c>
      <c r="T22" s="14">
        <f t="shared" si="2"/>
        <v>120812.84038763997</v>
      </c>
    </row>
    <row r="23" spans="1:20" ht="12.75" customHeight="1">
      <c r="A23" s="9">
        <v>16</v>
      </c>
      <c r="B23" s="10" t="s">
        <v>39</v>
      </c>
      <c r="C23" s="11">
        <v>0</v>
      </c>
      <c r="D23" s="11">
        <v>6406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>
        <f t="shared" si="3"/>
        <v>6406</v>
      </c>
      <c r="M23" s="12">
        <v>98229.144</v>
      </c>
      <c r="N23" s="13">
        <v>14492.88</v>
      </c>
      <c r="O23" s="9">
        <v>15000</v>
      </c>
      <c r="P23" s="12">
        <f t="shared" si="0"/>
        <v>127722.024</v>
      </c>
      <c r="Q23" s="9">
        <v>-107234.61230959998</v>
      </c>
      <c r="R23" s="14">
        <f t="shared" si="1"/>
        <v>14081.411690400026</v>
      </c>
      <c r="S23" s="14">
        <v>2061.3913551</v>
      </c>
      <c r="T23" s="14">
        <f t="shared" si="2"/>
        <v>12020.020335300025</v>
      </c>
    </row>
    <row r="24" spans="1:20" ht="12.75" customHeight="1">
      <c r="A24" s="9">
        <v>17</v>
      </c>
      <c r="B24" s="10" t="s">
        <v>40</v>
      </c>
      <c r="C24" s="11">
        <v>424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/>
      <c r="L24" s="11">
        <f t="shared" si="3"/>
        <v>424</v>
      </c>
      <c r="M24" s="12">
        <v>201984.99600000004</v>
      </c>
      <c r="N24" s="13">
        <v>25992</v>
      </c>
      <c r="O24" s="9">
        <v>40800</v>
      </c>
      <c r="P24" s="12">
        <f t="shared" si="0"/>
        <v>268776.99600000004</v>
      </c>
      <c r="Q24" s="9">
        <v>-256636.37492040003</v>
      </c>
      <c r="R24" s="14">
        <f t="shared" si="1"/>
        <v>11716.621079600009</v>
      </c>
      <c r="S24" s="14">
        <v>4732.7132752200005</v>
      </c>
      <c r="T24" s="14">
        <f t="shared" si="2"/>
        <v>6983.907804380008</v>
      </c>
    </row>
    <row r="25" spans="1:20" ht="12.75" customHeight="1">
      <c r="A25" s="9">
        <v>18</v>
      </c>
      <c r="B25" s="10" t="s">
        <v>41</v>
      </c>
      <c r="C25" s="11">
        <v>388</v>
      </c>
      <c r="D25" s="11">
        <v>4284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/>
      <c r="L25" s="11">
        <f t="shared" si="3"/>
        <v>4672</v>
      </c>
      <c r="M25" s="12">
        <v>165134.31600000002</v>
      </c>
      <c r="N25" s="13">
        <v>21660</v>
      </c>
      <c r="O25" s="9">
        <v>27000</v>
      </c>
      <c r="P25" s="12">
        <f t="shared" si="0"/>
        <v>213794.31600000002</v>
      </c>
      <c r="Q25" s="9">
        <v>92398.28553806004</v>
      </c>
      <c r="R25" s="14">
        <f t="shared" si="1"/>
        <v>301520.60153806006</v>
      </c>
      <c r="S25" s="14">
        <v>7016.813429220001</v>
      </c>
      <c r="T25" s="14">
        <f t="shared" si="2"/>
        <v>294503.78810884006</v>
      </c>
    </row>
    <row r="26" spans="1:20" ht="12.75" customHeight="1">
      <c r="A26" s="9">
        <v>19</v>
      </c>
      <c r="B26" s="10" t="s">
        <v>42</v>
      </c>
      <c r="C26" s="11">
        <v>228</v>
      </c>
      <c r="D26" s="11">
        <v>0</v>
      </c>
      <c r="E26" s="11">
        <v>0</v>
      </c>
      <c r="F26" s="11">
        <v>0</v>
      </c>
      <c r="G26" s="11">
        <v>0</v>
      </c>
      <c r="H26" s="11">
        <v>2622</v>
      </c>
      <c r="I26" s="11">
        <v>0</v>
      </c>
      <c r="J26" s="11">
        <v>0</v>
      </c>
      <c r="K26" s="11"/>
      <c r="L26" s="11">
        <f t="shared" si="3"/>
        <v>2850</v>
      </c>
      <c r="M26" s="12">
        <v>78818.616</v>
      </c>
      <c r="N26" s="13">
        <v>9676.2</v>
      </c>
      <c r="O26" s="9">
        <v>12000</v>
      </c>
      <c r="P26" s="12">
        <f t="shared" si="0"/>
        <v>100494.81599999999</v>
      </c>
      <c r="Q26" s="9">
        <v>-66367.83233822003</v>
      </c>
      <c r="R26" s="14">
        <f t="shared" si="1"/>
        <v>31276.98366177996</v>
      </c>
      <c r="S26" s="14">
        <v>978.36306498</v>
      </c>
      <c r="T26" s="14">
        <f t="shared" si="2"/>
        <v>30298.62059679996</v>
      </c>
    </row>
    <row r="27" spans="1:20" ht="12.75" customHeight="1">
      <c r="A27" s="9">
        <v>20</v>
      </c>
      <c r="B27" s="10" t="s">
        <v>43</v>
      </c>
      <c r="C27" s="11">
        <v>228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/>
      <c r="L27" s="11">
        <f t="shared" si="3"/>
        <v>228</v>
      </c>
      <c r="M27" s="12">
        <v>79812.744</v>
      </c>
      <c r="N27" s="13">
        <v>9690.48</v>
      </c>
      <c r="O27" s="9">
        <v>15000</v>
      </c>
      <c r="P27" s="12">
        <f t="shared" si="0"/>
        <v>104503.224</v>
      </c>
      <c r="Q27" s="9">
        <v>180820.90950421998</v>
      </c>
      <c r="R27" s="14">
        <f t="shared" si="1"/>
        <v>285096.13350422</v>
      </c>
      <c r="S27" s="14">
        <v>730.1249625600001</v>
      </c>
      <c r="T27" s="14">
        <f t="shared" si="2"/>
        <v>284366.00854166</v>
      </c>
    </row>
    <row r="28" spans="1:20" ht="12.75" customHeight="1">
      <c r="A28" s="9">
        <v>21</v>
      </c>
      <c r="B28" s="10" t="s">
        <v>44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/>
      <c r="L28" s="11">
        <f t="shared" si="3"/>
        <v>0</v>
      </c>
      <c r="M28" s="12">
        <v>110299.932</v>
      </c>
      <c r="N28" s="13">
        <v>12247.32</v>
      </c>
      <c r="O28" s="9">
        <v>15000</v>
      </c>
      <c r="P28" s="12">
        <f t="shared" si="0"/>
        <v>137547.252</v>
      </c>
      <c r="Q28" s="9">
        <v>256629.28044109995</v>
      </c>
      <c r="R28" s="14">
        <f>P28-L28+Q28</f>
        <v>394176.5324411</v>
      </c>
      <c r="S28" s="14">
        <v>10162.21298526</v>
      </c>
      <c r="T28" s="14">
        <f>R28-S28</f>
        <v>384014.31945584</v>
      </c>
    </row>
    <row r="29" spans="1:20" ht="12.75" customHeight="1">
      <c r="A29" s="9">
        <v>22</v>
      </c>
      <c r="B29" s="10" t="s">
        <v>45</v>
      </c>
      <c r="C29" s="11">
        <v>447</v>
      </c>
      <c r="D29" s="11">
        <v>4409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1">
        <f t="shared" si="3"/>
        <v>4856</v>
      </c>
      <c r="M29" s="12">
        <v>191389.44</v>
      </c>
      <c r="N29" s="13">
        <v>17328</v>
      </c>
      <c r="O29" s="9">
        <v>12000</v>
      </c>
      <c r="P29" s="12">
        <f t="shared" si="0"/>
        <v>220717.44</v>
      </c>
      <c r="Q29" s="13">
        <v>57471.495355179984</v>
      </c>
      <c r="R29" s="14">
        <f>P29-L29+Q29</f>
        <v>273332.93535518</v>
      </c>
      <c r="S29" s="14">
        <v>14570.658981900004</v>
      </c>
      <c r="T29" s="14">
        <f>R29-S29</f>
        <v>258762.27637328</v>
      </c>
    </row>
    <row r="30" spans="1:20" ht="12.75" customHeight="1">
      <c r="A30" s="9">
        <v>23</v>
      </c>
      <c r="B30" s="10" t="s">
        <v>46</v>
      </c>
      <c r="C30" s="11">
        <v>281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1">
        <f t="shared" si="3"/>
        <v>281</v>
      </c>
      <c r="M30" s="12">
        <v>112748.4192</v>
      </c>
      <c r="N30" s="13">
        <v>51056.88</v>
      </c>
      <c r="O30" s="9">
        <v>24000</v>
      </c>
      <c r="P30" s="12">
        <f t="shared" si="0"/>
        <v>187805.2992</v>
      </c>
      <c r="Q30" s="9">
        <v>-3645.347579860023</v>
      </c>
      <c r="R30" s="14">
        <f t="shared" si="1"/>
        <v>183878.95162014</v>
      </c>
      <c r="S30" s="14">
        <v>9645.84735408</v>
      </c>
      <c r="T30" s="14">
        <f t="shared" si="2"/>
        <v>174233.10426606</v>
      </c>
    </row>
    <row r="31" spans="1:20" ht="12.75" customHeight="1">
      <c r="A31" s="9">
        <v>24</v>
      </c>
      <c r="B31" s="10" t="s">
        <v>47</v>
      </c>
      <c r="C31" s="11">
        <v>285</v>
      </c>
      <c r="D31" s="11">
        <v>35434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1">
        <f t="shared" si="3"/>
        <v>35719</v>
      </c>
      <c r="M31" s="12">
        <v>141616.70400000003</v>
      </c>
      <c r="N31" s="13">
        <v>6144.72</v>
      </c>
      <c r="O31" s="9">
        <v>13800</v>
      </c>
      <c r="P31" s="12">
        <f t="shared" si="0"/>
        <v>161561.42400000003</v>
      </c>
      <c r="Q31" s="9">
        <v>-298641.56567372003</v>
      </c>
      <c r="R31" s="14">
        <f t="shared" si="1"/>
        <v>-172799.14167372</v>
      </c>
      <c r="S31" s="14">
        <v>19794.551720580002</v>
      </c>
      <c r="T31" s="14">
        <f t="shared" si="2"/>
        <v>-192593.6933943</v>
      </c>
    </row>
    <row r="32" spans="1:20" ht="12.75" customHeight="1">
      <c r="A32" s="9">
        <v>25</v>
      </c>
      <c r="B32" s="10" t="s">
        <v>48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1572</v>
      </c>
      <c r="I32" s="11">
        <v>0</v>
      </c>
      <c r="J32" s="11">
        <v>0</v>
      </c>
      <c r="K32" s="11"/>
      <c r="L32" s="11">
        <f t="shared" si="3"/>
        <v>1572</v>
      </c>
      <c r="M32" s="12">
        <v>75702.132</v>
      </c>
      <c r="N32" s="13">
        <v>9676.2</v>
      </c>
      <c r="O32" s="9">
        <v>12000</v>
      </c>
      <c r="P32" s="12">
        <f t="shared" si="0"/>
        <v>97378.332</v>
      </c>
      <c r="Q32" s="9">
        <v>-5633.229067620018</v>
      </c>
      <c r="R32" s="14">
        <f t="shared" si="1"/>
        <v>90173.10293237997</v>
      </c>
      <c r="S32" s="14">
        <v>2226.56174622</v>
      </c>
      <c r="T32" s="14">
        <f t="shared" si="2"/>
        <v>87946.54118615997</v>
      </c>
    </row>
    <row r="33" spans="1:20" ht="12.75" customHeight="1">
      <c r="A33" s="9">
        <v>26</v>
      </c>
      <c r="B33" s="10" t="s">
        <v>49</v>
      </c>
      <c r="C33" s="11">
        <v>656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/>
      <c r="L33" s="11">
        <f t="shared" si="3"/>
        <v>656</v>
      </c>
      <c r="M33" s="12">
        <v>122345.64000000001</v>
      </c>
      <c r="N33" s="13">
        <v>6144.72</v>
      </c>
      <c r="O33" s="9">
        <v>12000</v>
      </c>
      <c r="P33" s="12">
        <f t="shared" si="0"/>
        <v>140490.36000000002</v>
      </c>
      <c r="Q33" s="9">
        <v>-291799.4768295799</v>
      </c>
      <c r="R33" s="14">
        <f t="shared" si="1"/>
        <v>-151965.1168295799</v>
      </c>
      <c r="S33" s="14">
        <v>23572.170789300002</v>
      </c>
      <c r="T33" s="14">
        <f t="shared" si="2"/>
        <v>-175537.2876188799</v>
      </c>
    </row>
    <row r="34" spans="1:20" ht="12.75" customHeight="1">
      <c r="A34" s="9">
        <v>27</v>
      </c>
      <c r="B34" s="10" t="s">
        <v>50</v>
      </c>
      <c r="C34" s="11">
        <v>114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/>
      <c r="L34" s="11">
        <f t="shared" si="3"/>
        <v>114</v>
      </c>
      <c r="M34" s="12">
        <v>65020.62</v>
      </c>
      <c r="N34" s="13">
        <v>9661.92</v>
      </c>
      <c r="O34" s="9">
        <v>12000</v>
      </c>
      <c r="P34" s="12">
        <f t="shared" si="0"/>
        <v>86682.54000000001</v>
      </c>
      <c r="Q34" s="9">
        <v>13865.354764359996</v>
      </c>
      <c r="R34" s="14">
        <f t="shared" si="1"/>
        <v>100433.89476436001</v>
      </c>
      <c r="S34" s="14">
        <v>2869.8059388600004</v>
      </c>
      <c r="T34" s="14">
        <f>R34-S34</f>
        <v>97564.08882550002</v>
      </c>
    </row>
    <row r="35" spans="1:20" ht="12.75" customHeight="1">
      <c r="A35" s="9">
        <v>28</v>
      </c>
      <c r="B35" s="10" t="s">
        <v>51</v>
      </c>
      <c r="C35" s="11">
        <v>607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>
        <f t="shared" si="3"/>
        <v>607</v>
      </c>
      <c r="M35" s="12">
        <v>98579.59199999998</v>
      </c>
      <c r="N35" s="13">
        <v>24932.879999999997</v>
      </c>
      <c r="O35" s="9">
        <v>12000</v>
      </c>
      <c r="P35" s="12">
        <f t="shared" si="0"/>
        <v>135512.47199999998</v>
      </c>
      <c r="Q35" s="9">
        <v>171763.43053359998</v>
      </c>
      <c r="R35" s="14">
        <f>P35-L35+Q35</f>
        <v>306668.9025336</v>
      </c>
      <c r="S35" s="14">
        <v>2596.60091124</v>
      </c>
      <c r="T35" s="14">
        <f t="shared" si="2"/>
        <v>304072.30162236</v>
      </c>
    </row>
    <row r="36" spans="1:20" ht="12.75" customHeight="1">
      <c r="A36" s="9">
        <v>29</v>
      </c>
      <c r="B36" s="10" t="s">
        <v>52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4353</v>
      </c>
      <c r="I36" s="11">
        <v>0</v>
      </c>
      <c r="J36" s="11">
        <v>0</v>
      </c>
      <c r="K36" s="11"/>
      <c r="L36" s="11">
        <f t="shared" si="3"/>
        <v>4353</v>
      </c>
      <c r="M36" s="12">
        <v>112679.76</v>
      </c>
      <c r="N36" s="13">
        <v>14492.88</v>
      </c>
      <c r="O36" s="9">
        <v>18000</v>
      </c>
      <c r="P36" s="12">
        <f t="shared" si="0"/>
        <v>145172.64</v>
      </c>
      <c r="Q36" s="13">
        <v>-213090.23352737998</v>
      </c>
      <c r="R36" s="14">
        <f t="shared" si="1"/>
        <v>-72270.59352737997</v>
      </c>
      <c r="S36" s="14">
        <v>8644.32444456</v>
      </c>
      <c r="T36" s="14">
        <f t="shared" si="2"/>
        <v>-80914.91797193997</v>
      </c>
    </row>
    <row r="37" spans="1:20" ht="12.75" customHeight="1">
      <c r="A37" s="9">
        <v>30</v>
      </c>
      <c r="B37" s="10" t="s">
        <v>53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/>
      <c r="L37" s="11">
        <f>C37+D37+E37+F37+G37+H37+I37+J37</f>
        <v>0</v>
      </c>
      <c r="M37" s="12">
        <v>75456.8184</v>
      </c>
      <c r="N37" s="13">
        <v>9676.2</v>
      </c>
      <c r="O37" s="9">
        <v>6000</v>
      </c>
      <c r="P37" s="12">
        <f t="shared" si="0"/>
        <v>91133.0184</v>
      </c>
      <c r="Q37" s="9">
        <v>-41810.51368597998</v>
      </c>
      <c r="R37" s="14">
        <f t="shared" si="1"/>
        <v>49322.50471402002</v>
      </c>
      <c r="S37" s="14">
        <v>361.99642626</v>
      </c>
      <c r="T37" s="14">
        <f t="shared" si="2"/>
        <v>48960.50828776002</v>
      </c>
    </row>
    <row r="38" spans="1:20" ht="12.75" customHeight="1">
      <c r="A38" s="9">
        <v>31</v>
      </c>
      <c r="B38" s="10" t="s">
        <v>54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/>
      <c r="L38" s="11">
        <f t="shared" si="3"/>
        <v>0</v>
      </c>
      <c r="M38" s="12">
        <v>111856.386</v>
      </c>
      <c r="N38" s="13">
        <v>8019.6</v>
      </c>
      <c r="O38" s="9">
        <v>12000</v>
      </c>
      <c r="P38" s="12">
        <f t="shared" si="0"/>
        <v>131875.986</v>
      </c>
      <c r="Q38" s="9">
        <v>79166.01974377997</v>
      </c>
      <c r="R38" s="14">
        <f>P38-L38+Q38</f>
        <v>211042.00574377997</v>
      </c>
      <c r="S38" s="14">
        <v>2936.5391714400002</v>
      </c>
      <c r="T38" s="14">
        <f>R38-S38</f>
        <v>208105.46657233997</v>
      </c>
    </row>
    <row r="39" spans="1:20" ht="15">
      <c r="A39" s="15"/>
      <c r="B39" s="16" t="s">
        <v>55</v>
      </c>
      <c r="C39" s="17">
        <f>SUM(C8:C38)</f>
        <v>13626</v>
      </c>
      <c r="D39" s="17">
        <f aca="true" t="shared" si="4" ref="D39:L39">SUM(D8:D38)</f>
        <v>68900</v>
      </c>
      <c r="E39" s="17">
        <f t="shared" si="4"/>
        <v>0</v>
      </c>
      <c r="F39" s="17">
        <f t="shared" si="4"/>
        <v>0</v>
      </c>
      <c r="G39" s="17">
        <f t="shared" si="4"/>
        <v>0</v>
      </c>
      <c r="H39" s="17">
        <f t="shared" si="4"/>
        <v>8547</v>
      </c>
      <c r="I39" s="17">
        <f t="shared" si="4"/>
        <v>0</v>
      </c>
      <c r="J39" s="17">
        <f t="shared" si="4"/>
        <v>0</v>
      </c>
      <c r="K39" s="17">
        <f t="shared" si="4"/>
        <v>56000</v>
      </c>
      <c r="L39" s="17">
        <f t="shared" si="4"/>
        <v>147073</v>
      </c>
      <c r="M39" s="17">
        <f aca="true" t="shared" si="5" ref="M39:S39">SUM(M8:M38)</f>
        <v>3934241.8692</v>
      </c>
      <c r="N39" s="17">
        <f t="shared" si="5"/>
        <v>536243.2799999999</v>
      </c>
      <c r="O39" s="17">
        <f t="shared" si="5"/>
        <v>498000</v>
      </c>
      <c r="P39" s="18">
        <f t="shared" si="5"/>
        <v>4968485.1492</v>
      </c>
      <c r="Q39" s="17">
        <f t="shared" si="5"/>
        <v>-805871.6908073002</v>
      </c>
      <c r="R39" s="17">
        <f t="shared" si="5"/>
        <v>4015540.4583927006</v>
      </c>
      <c r="S39" s="17">
        <f t="shared" si="5"/>
        <v>201371.35375602</v>
      </c>
      <c r="T39" s="18">
        <f>SUM(T8:T38)</f>
        <v>3814169.104636681</v>
      </c>
    </row>
  </sheetData>
  <sheetProtection/>
  <mergeCells count="22">
    <mergeCell ref="H5:H6"/>
    <mergeCell ref="I5:I6"/>
    <mergeCell ref="A1:R1"/>
    <mergeCell ref="B2:R2"/>
    <mergeCell ref="A4:A6"/>
    <mergeCell ref="B4:B6"/>
    <mergeCell ref="C4:K4"/>
    <mergeCell ref="L4:L6"/>
    <mergeCell ref="M4:M6"/>
    <mergeCell ref="N4:O5"/>
    <mergeCell ref="P4:P6"/>
    <mergeCell ref="Q4:Q6"/>
    <mergeCell ref="C5:C6"/>
    <mergeCell ref="D5:D6"/>
    <mergeCell ref="E5:E6"/>
    <mergeCell ref="F5:F6"/>
    <mergeCell ref="G5:G6"/>
    <mergeCell ref="J5:J6"/>
    <mergeCell ref="K5:K6"/>
    <mergeCell ref="R4:R6"/>
    <mergeCell ref="S4:S6"/>
    <mergeCell ref="T4:T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2017-03-28T09:22:41Z</dcterms:modified>
  <cp:category/>
  <cp:version/>
  <cp:contentType/>
  <cp:contentStatus/>
</cp:coreProperties>
</file>