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<sst xmlns="http://schemas.openxmlformats.org/spreadsheetml/2006/main" count="56" uniqueCount="56">
  <si>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О Т Ч Е Т  по текущему ремонту жилого фонда по видам работ за январь-май  2017г.</t>
  </si>
  <si>
    <t>по ООО "Благоустроенный город-1"</t>
  </si>
  <si>
    <t>№ п/п</t>
  </si>
  <si>
    <t>Адрес дома</t>
  </si>
  <si>
    <t>январь-май</t>
  </si>
  <si>
    <t xml:space="preserve">Всего        </t>
  </si>
  <si>
    <t xml:space="preserve">План  на 2017 год </t>
  </si>
  <si>
    <t>Средства за аренду 2017г</t>
  </si>
  <si>
    <t>План всего на 2017 (с13+с14+с15)</t>
  </si>
  <si>
    <t>Остаток, перерасход (-) средств по тек.ремонту в 2016г.</t>
  </si>
  <si>
    <t>Остаток средств до конца 2017 года</t>
  </si>
  <si>
    <t>Задолженность населения по тек. ремонту на 01.05.17</t>
  </si>
  <si>
    <t>Остаток средств за минусом задолженности</t>
  </si>
  <si>
    <t>Эл. оборуд.</t>
  </si>
  <si>
    <t>Сантехн.  оборуд.</t>
  </si>
  <si>
    <t>Общестр. работы</t>
  </si>
  <si>
    <t>Обслуж. домофонов</t>
  </si>
  <si>
    <t>Рем. подъезда</t>
  </si>
  <si>
    <t xml:space="preserve"> Кровля</t>
  </si>
  <si>
    <t>Швы</t>
  </si>
  <si>
    <t xml:space="preserve">Монтаж металл. дверей </t>
  </si>
  <si>
    <t>Оц. соотв. лифтов, отраб.срок службы (за счёт платных услуг)</t>
  </si>
  <si>
    <t>Предоставление места для размещ-ия рекламы ООО"Лифтборд"</t>
  </si>
  <si>
    <t>Размещение оборудования сот.связи, интернет ЗАО "Теле2 Курск", ОАО"МТС", ОАО"Ростелеком",ОАО"ВымпелКом", ООО"Нэт Бай Нэт Холдинг"</t>
  </si>
  <si>
    <t>Набережная, 1</t>
  </si>
  <si>
    <t xml:space="preserve">Набережная, 2 </t>
  </si>
  <si>
    <r>
      <t>Набережная, 3</t>
    </r>
    <r>
      <rPr>
        <i/>
        <sz val="10"/>
        <color indexed="8"/>
        <rFont val="Times New Roman"/>
        <family val="1"/>
      </rPr>
      <t xml:space="preserve"> </t>
    </r>
  </si>
  <si>
    <t>Набережная, 5</t>
  </si>
  <si>
    <t>Набережная, 7</t>
  </si>
  <si>
    <t xml:space="preserve">Набережная, 9 </t>
  </si>
  <si>
    <t xml:space="preserve">Набережная, 10 </t>
  </si>
  <si>
    <t>Набережная, 11</t>
  </si>
  <si>
    <t xml:space="preserve">Набережная, 12 </t>
  </si>
  <si>
    <t xml:space="preserve">Набережная, 13 </t>
  </si>
  <si>
    <t xml:space="preserve">Набережная, 17  </t>
  </si>
  <si>
    <t xml:space="preserve">Садовая, 2  </t>
  </si>
  <si>
    <t xml:space="preserve">Садовая, 4  </t>
  </si>
  <si>
    <t xml:space="preserve">Садовая, 6 </t>
  </si>
  <si>
    <t xml:space="preserve">Садовая, 8 </t>
  </si>
  <si>
    <t xml:space="preserve">Садовая, 12 </t>
  </si>
  <si>
    <t xml:space="preserve">Садовая, 16 </t>
  </si>
  <si>
    <t xml:space="preserve">Садовая, 18  </t>
  </si>
  <si>
    <t>Садовая, 19А</t>
  </si>
  <si>
    <t>Садовая, 19Б</t>
  </si>
  <si>
    <t xml:space="preserve">Садовая, 19В </t>
  </si>
  <si>
    <t xml:space="preserve">Садовая, 20 </t>
  </si>
  <si>
    <t xml:space="preserve">Садовая, 21 </t>
  </si>
  <si>
    <t xml:space="preserve">Садовая, 22  </t>
  </si>
  <si>
    <t>Садовая, 23</t>
  </si>
  <si>
    <t xml:space="preserve">Садовая, 24 </t>
  </si>
  <si>
    <t>Садовая, 25</t>
  </si>
  <si>
    <t xml:space="preserve">Садовая, 27  </t>
  </si>
  <si>
    <t xml:space="preserve">Садовая, 29 </t>
  </si>
  <si>
    <t>Садовая, 31</t>
  </si>
  <si>
    <t xml:space="preserve">Успенка, 23  </t>
  </si>
  <si>
    <t>Итого:31 д.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</si>
</sst>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1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4" fillId="35" borderId="10" xfId="0" applyFont="1" applyFill="1" applyBorder="1" applyAlignment="1">
      <alignment vertical="top" wrapText="1"/>
    </xf>
    <xf numFmtId="0" fontId="14" fillId="35" borderId="10" xfId="0" applyFont="1" applyFill="1" applyBorder="1" applyAlignment="1">
      <alignment horizontal="center" vertical="top" wrapText="1"/>
    </xf>
    <xf numFmtId="1" fontId="14" fillId="35" borderId="10" xfId="0" applyNumberFormat="1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PageLayoutView="0" workbookViewId="0" topLeftCell="A1">
      <selection activeCell="T4" sqref="T4:T6"/>
    </sheetView>
  </sheetViews>
  <sheetFormatPr defaultColWidth="9.140625" defaultRowHeight="15"/>
  <cols>
    <col min="1" max="1" width="3.421875" style="0" customWidth="1"/>
    <col min="2" max="2" width="13.8515625" style="0" customWidth="1"/>
    <col min="3" max="3" width="6.7109375" style="0" customWidth="1"/>
    <col min="4" max="4" width="7.00390625" style="0" customWidth="1"/>
    <col min="5" max="5" width="6.7109375" style="0" customWidth="1"/>
    <col min="6" max="6" width="5.7109375" style="0" customWidth="1"/>
    <col min="7" max="7" width="6.7109375" style="0" customWidth="1"/>
    <col min="8" max="8" width="6.8515625" style="0" customWidth="1"/>
    <col min="9" max="9" width="7.00390625" style="0" customWidth="1"/>
    <col min="10" max="11" width="5.8515625" style="0" customWidth="1"/>
    <col min="12" max="12" width="7.7109375" style="0" customWidth="1"/>
    <col min="13" max="13" width="7.8515625" style="0" customWidth="1"/>
    <col min="14" max="14" width="6.7109375" style="0" customWidth="1"/>
    <col min="15" max="15" width="7.00390625" style="0" customWidth="1"/>
    <col min="16" max="16" width="8.00390625" style="0" customWidth="1"/>
    <col min="17" max="17" width="8.28125" style="0" customWidth="1"/>
    <col min="18" max="18" width="8.421875" style="0" customWidth="1"/>
    <col min="19" max="19" width="7.57421875" style="0" customWidth="1"/>
    <col min="20" max="20" width="8.57421875" style="0" customWidth="1"/>
  </cols>
  <sheetData>
    <row r="1" spans="1:20" ht="18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1"/>
      <c r="T1" s="2"/>
    </row>
    <row r="2" spans="1:20" ht="18.75">
      <c r="A2" s="3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1"/>
      <c r="T2" s="2"/>
    </row>
    <row r="3" spans="1:20" ht="1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1"/>
      <c r="T3" s="2"/>
    </row>
    <row r="4" spans="1:20" ht="15">
      <c r="A4" s="21" t="s">
        <v>2</v>
      </c>
      <c r="B4" s="21" t="s">
        <v>3</v>
      </c>
      <c r="C4" s="25" t="s">
        <v>4</v>
      </c>
      <c r="D4" s="26"/>
      <c r="E4" s="26"/>
      <c r="F4" s="26"/>
      <c r="G4" s="26"/>
      <c r="H4" s="26"/>
      <c r="I4" s="26"/>
      <c r="J4" s="26"/>
      <c r="K4" s="27"/>
      <c r="L4" s="21" t="s">
        <v>5</v>
      </c>
      <c r="M4" s="21" t="s">
        <v>6</v>
      </c>
      <c r="N4" s="25" t="s">
        <v>7</v>
      </c>
      <c r="O4" s="27"/>
      <c r="P4" s="21" t="s">
        <v>8</v>
      </c>
      <c r="Q4" s="21" t="s">
        <v>9</v>
      </c>
      <c r="R4" s="21" t="s">
        <v>10</v>
      </c>
      <c r="S4" s="21" t="s">
        <v>11</v>
      </c>
      <c r="T4" s="21" t="s">
        <v>12</v>
      </c>
    </row>
    <row r="5" spans="1:20" ht="12.75" customHeight="1">
      <c r="A5" s="22"/>
      <c r="B5" s="22"/>
      <c r="C5" s="19" t="s">
        <v>13</v>
      </c>
      <c r="D5" s="19" t="s">
        <v>14</v>
      </c>
      <c r="E5" s="19" t="s">
        <v>15</v>
      </c>
      <c r="F5" s="19" t="s">
        <v>16</v>
      </c>
      <c r="G5" s="19" t="s">
        <v>17</v>
      </c>
      <c r="H5" s="19" t="s">
        <v>18</v>
      </c>
      <c r="I5" s="19" t="s">
        <v>19</v>
      </c>
      <c r="J5" s="19" t="s">
        <v>20</v>
      </c>
      <c r="K5" s="19" t="s">
        <v>21</v>
      </c>
      <c r="L5" s="22"/>
      <c r="M5" s="22"/>
      <c r="N5" s="28"/>
      <c r="O5" s="29"/>
      <c r="P5" s="22"/>
      <c r="Q5" s="22"/>
      <c r="R5" s="22"/>
      <c r="S5" s="22"/>
      <c r="T5" s="22"/>
    </row>
    <row r="6" spans="1:20" ht="73.5" customHeight="1">
      <c r="A6" s="23"/>
      <c r="B6" s="23"/>
      <c r="C6" s="20"/>
      <c r="D6" s="20"/>
      <c r="E6" s="20"/>
      <c r="F6" s="20"/>
      <c r="G6" s="20"/>
      <c r="H6" s="20"/>
      <c r="I6" s="20"/>
      <c r="J6" s="20"/>
      <c r="K6" s="20"/>
      <c r="L6" s="23"/>
      <c r="M6" s="23"/>
      <c r="N6" s="6" t="s">
        <v>22</v>
      </c>
      <c r="O6" s="6" t="s">
        <v>23</v>
      </c>
      <c r="P6" s="23"/>
      <c r="Q6" s="23"/>
      <c r="R6" s="23"/>
      <c r="S6" s="23"/>
      <c r="T6" s="23"/>
    </row>
    <row r="7" spans="1:20" ht="12" customHeight="1">
      <c r="A7" s="7">
        <v>1</v>
      </c>
      <c r="B7" s="8">
        <v>2</v>
      </c>
      <c r="C7" s="7">
        <v>3</v>
      </c>
      <c r="D7" s="7">
        <v>4</v>
      </c>
      <c r="E7" s="8">
        <v>5</v>
      </c>
      <c r="F7" s="8">
        <v>6</v>
      </c>
      <c r="G7" s="7">
        <v>7</v>
      </c>
      <c r="H7" s="7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</row>
    <row r="8" spans="1:20" ht="12.75" customHeight="1">
      <c r="A8" s="9">
        <v>1</v>
      </c>
      <c r="B8" s="10" t="s">
        <v>24</v>
      </c>
      <c r="C8" s="11">
        <v>219</v>
      </c>
      <c r="D8" s="11">
        <v>0</v>
      </c>
      <c r="E8" s="11">
        <v>700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/>
      <c r="L8" s="11">
        <f>C8+D8+E8+F8+G8+H8+I8+J8</f>
        <v>919</v>
      </c>
      <c r="M8" s="12">
        <v>68424.06599999999</v>
      </c>
      <c r="N8" s="13">
        <v>12950.48</v>
      </c>
      <c r="O8" s="9">
        <v>6000</v>
      </c>
      <c r="P8" s="12">
        <f>M8+N8+O8</f>
        <v>87374.54599999999</v>
      </c>
      <c r="Q8" s="9">
        <v>140752.70256571998</v>
      </c>
      <c r="R8" s="14">
        <f>P8-L8+Q8</f>
        <v>227208.24856572</v>
      </c>
      <c r="S8" s="14">
        <v>4823.3345290199995</v>
      </c>
      <c r="T8" s="14">
        <f>R8-S8</f>
        <v>222384.91403669998</v>
      </c>
    </row>
    <row r="9" spans="1:20" ht="12.75" customHeight="1">
      <c r="A9" s="9">
        <v>2</v>
      </c>
      <c r="B9" s="10" t="s">
        <v>25</v>
      </c>
      <c r="C9" s="11">
        <v>545</v>
      </c>
      <c r="D9" s="11">
        <v>16306</v>
      </c>
      <c r="E9" s="11">
        <v>6124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/>
      <c r="L9" s="11">
        <f>C9+D9+E9+F9+G9+H9+I9+J9</f>
        <v>22975</v>
      </c>
      <c r="M9" s="12">
        <v>135494.6808</v>
      </c>
      <c r="N9" s="13">
        <v>18088</v>
      </c>
      <c r="O9" s="9">
        <v>12000</v>
      </c>
      <c r="P9" s="12">
        <f aca="true" t="shared" si="0" ref="P9:P37">M9+N9+O9</f>
        <v>165582.6808</v>
      </c>
      <c r="Q9" s="13">
        <v>-69469.1219439</v>
      </c>
      <c r="R9" s="14">
        <f>P9-L9+Q9</f>
        <v>73138.5588561</v>
      </c>
      <c r="S9" s="14">
        <v>1543.8104766000001</v>
      </c>
      <c r="T9" s="14">
        <f>R9-S9</f>
        <v>71594.7483795</v>
      </c>
    </row>
    <row r="10" spans="1:20" ht="12.75" customHeight="1">
      <c r="A10" s="9">
        <v>3</v>
      </c>
      <c r="B10" s="10" t="s">
        <v>26</v>
      </c>
      <c r="C10" s="11">
        <v>686</v>
      </c>
      <c r="D10" s="11">
        <v>0</v>
      </c>
      <c r="E10" s="11">
        <v>8864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/>
      <c r="L10" s="11">
        <f>C10+D10+E10+F10+G10+H10+I10+J10</f>
        <v>9550</v>
      </c>
      <c r="M10" s="12">
        <v>68455.53300000001</v>
      </c>
      <c r="N10" s="13">
        <v>10070.48</v>
      </c>
      <c r="O10" s="9">
        <v>6000</v>
      </c>
      <c r="P10" s="12">
        <f t="shared" si="0"/>
        <v>84526.013</v>
      </c>
      <c r="Q10" s="9">
        <v>163628.86901892</v>
      </c>
      <c r="R10" s="14">
        <f aca="true" t="shared" si="1" ref="R10:R37">P10-L10+Q10</f>
        <v>238604.88201892</v>
      </c>
      <c r="S10" s="14">
        <v>1631.8815937199997</v>
      </c>
      <c r="T10" s="14">
        <f aca="true" t="shared" si="2" ref="T10:T37">R10-S10</f>
        <v>236973.0004252</v>
      </c>
    </row>
    <row r="11" spans="1:20" ht="12.75" customHeight="1">
      <c r="A11" s="9">
        <v>4</v>
      </c>
      <c r="B11" s="10" t="s">
        <v>27</v>
      </c>
      <c r="C11" s="11">
        <v>3065</v>
      </c>
      <c r="D11" s="11">
        <v>0</v>
      </c>
      <c r="E11" s="11">
        <v>328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16000</v>
      </c>
      <c r="L11" s="11">
        <f>C11+D11+E11+F11+G11+H11+I11+J11+K11</f>
        <v>19393</v>
      </c>
      <c r="M11" s="12">
        <v>68857.2</v>
      </c>
      <c r="N11" s="13">
        <v>10070.48</v>
      </c>
      <c r="O11" s="9">
        <v>6000</v>
      </c>
      <c r="P11" s="12">
        <f t="shared" si="0"/>
        <v>84927.68</v>
      </c>
      <c r="Q11" s="9">
        <v>59944.40003558</v>
      </c>
      <c r="R11" s="14">
        <f t="shared" si="1"/>
        <v>125479.08003558</v>
      </c>
      <c r="S11" s="14">
        <v>2836.0359102600005</v>
      </c>
      <c r="T11" s="14">
        <f>R11-S11</f>
        <v>122643.04412532</v>
      </c>
    </row>
    <row r="12" spans="1:20" ht="12.75" customHeight="1">
      <c r="A12" s="9">
        <v>5</v>
      </c>
      <c r="B12" s="10" t="s">
        <v>28</v>
      </c>
      <c r="C12" s="11">
        <v>6716</v>
      </c>
      <c r="D12" s="11">
        <v>0</v>
      </c>
      <c r="E12" s="11">
        <v>2009</v>
      </c>
      <c r="F12" s="11">
        <v>0</v>
      </c>
      <c r="G12" s="11">
        <v>0</v>
      </c>
      <c r="H12" s="11">
        <v>25742</v>
      </c>
      <c r="I12" s="11">
        <v>67580</v>
      </c>
      <c r="J12" s="11">
        <v>0</v>
      </c>
      <c r="K12" s="11"/>
      <c r="L12" s="11">
        <f>C12+D12+E12+F12+G12+H12+I12+J12</f>
        <v>102047</v>
      </c>
      <c r="M12" s="12">
        <v>202863.30659999998</v>
      </c>
      <c r="N12" s="13">
        <v>27132</v>
      </c>
      <c r="O12" s="9">
        <v>18000</v>
      </c>
      <c r="P12" s="12">
        <f t="shared" si="0"/>
        <v>247995.30659999998</v>
      </c>
      <c r="Q12" s="9">
        <v>-377768.58043984</v>
      </c>
      <c r="R12" s="14">
        <f t="shared" si="1"/>
        <v>-231820.27383984</v>
      </c>
      <c r="S12" s="14">
        <v>7892.666647740001</v>
      </c>
      <c r="T12" s="14">
        <f t="shared" si="2"/>
        <v>-239712.94048758</v>
      </c>
    </row>
    <row r="13" spans="1:20" ht="12.75" customHeight="1">
      <c r="A13" s="9">
        <v>6</v>
      </c>
      <c r="B13" s="10" t="s">
        <v>29</v>
      </c>
      <c r="C13" s="11">
        <v>3941</v>
      </c>
      <c r="D13" s="11">
        <v>0</v>
      </c>
      <c r="E13" s="11">
        <v>1611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/>
      <c r="L13" s="11">
        <f>C13+D13+E13+F13+G13+H13+I13+J13</f>
        <v>5552</v>
      </c>
      <c r="M13" s="12">
        <v>202682.64900000003</v>
      </c>
      <c r="N13" s="13">
        <v>28379.4</v>
      </c>
      <c r="O13" s="9">
        <v>18000</v>
      </c>
      <c r="P13" s="12">
        <f t="shared" si="0"/>
        <v>249062.04900000003</v>
      </c>
      <c r="Q13" s="9">
        <v>147295.09534621992</v>
      </c>
      <c r="R13" s="14">
        <f t="shared" si="1"/>
        <v>390805.14434621995</v>
      </c>
      <c r="S13" s="14">
        <v>5988.6549828</v>
      </c>
      <c r="T13" s="14">
        <f>R13-S13</f>
        <v>384816.48936341994</v>
      </c>
    </row>
    <row r="14" spans="1:20" ht="12.75" customHeight="1">
      <c r="A14" s="9">
        <v>7</v>
      </c>
      <c r="B14" s="10" t="s">
        <v>30</v>
      </c>
      <c r="C14" s="11">
        <v>290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36270</v>
      </c>
      <c r="J14" s="11">
        <v>0</v>
      </c>
      <c r="K14" s="11"/>
      <c r="L14" s="11">
        <f>C14+D14+E14+F14+G14+H14+I14+J14</f>
        <v>36560</v>
      </c>
      <c r="M14" s="12">
        <v>77436.585</v>
      </c>
      <c r="N14" s="13">
        <v>10056.2</v>
      </c>
      <c r="O14" s="9">
        <v>6000</v>
      </c>
      <c r="P14" s="12">
        <f t="shared" si="0"/>
        <v>93492.785</v>
      </c>
      <c r="Q14" s="9">
        <v>-176077.12115384</v>
      </c>
      <c r="R14" s="14">
        <f t="shared" si="1"/>
        <v>-119144.33615384</v>
      </c>
      <c r="S14" s="14">
        <v>1872.5883208199998</v>
      </c>
      <c r="T14" s="14">
        <f t="shared" si="2"/>
        <v>-121016.92447466</v>
      </c>
    </row>
    <row r="15" spans="1:20" ht="12.75" customHeight="1">
      <c r="A15" s="9">
        <v>8</v>
      </c>
      <c r="B15" s="10" t="s">
        <v>31</v>
      </c>
      <c r="C15" s="11">
        <v>538</v>
      </c>
      <c r="D15" s="11">
        <v>6142</v>
      </c>
      <c r="E15" s="11">
        <v>0</v>
      </c>
      <c r="F15" s="11">
        <v>0</v>
      </c>
      <c r="G15" s="11">
        <v>0</v>
      </c>
      <c r="H15" s="11">
        <v>36757.24</v>
      </c>
      <c r="I15" s="11">
        <v>0</v>
      </c>
      <c r="J15" s="11">
        <v>0</v>
      </c>
      <c r="K15" s="11"/>
      <c r="L15" s="11">
        <f>C15+D15+E15+F15+G15+H15+I15+J15</f>
        <v>43437.24</v>
      </c>
      <c r="M15" s="12">
        <v>135767.14800000002</v>
      </c>
      <c r="N15" s="13">
        <v>20126.56</v>
      </c>
      <c r="O15" s="9">
        <v>15000</v>
      </c>
      <c r="P15" s="12">
        <f t="shared" si="0"/>
        <v>170893.708</v>
      </c>
      <c r="Q15" s="9">
        <v>-7371.593217300031</v>
      </c>
      <c r="R15" s="14">
        <f t="shared" si="1"/>
        <v>120084.87478269999</v>
      </c>
      <c r="S15" s="14">
        <v>2463.8972400000002</v>
      </c>
      <c r="T15" s="14">
        <f>R15-S15</f>
        <v>117620.97754269998</v>
      </c>
    </row>
    <row r="16" spans="1:20" ht="12.75" customHeight="1">
      <c r="A16" s="9">
        <v>9</v>
      </c>
      <c r="B16" s="10" t="s">
        <v>32</v>
      </c>
      <c r="C16" s="11">
        <v>1446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24000</v>
      </c>
      <c r="L16" s="11">
        <f>C16+D16+E16+F16+G16+H16+I16+J16+K16</f>
        <v>25446</v>
      </c>
      <c r="M16" s="12">
        <v>89192.21219999998</v>
      </c>
      <c r="N16" s="13">
        <v>15062.88</v>
      </c>
      <c r="O16" s="9">
        <v>12000</v>
      </c>
      <c r="P16" s="12">
        <f t="shared" si="0"/>
        <v>116255.09219999998</v>
      </c>
      <c r="Q16" s="9">
        <v>-16694.780959960008</v>
      </c>
      <c r="R16" s="14">
        <f t="shared" si="1"/>
        <v>74114.31124003997</v>
      </c>
      <c r="S16" s="14">
        <v>5659.23459402</v>
      </c>
      <c r="T16" s="14">
        <f t="shared" si="2"/>
        <v>68455.07664601997</v>
      </c>
    </row>
    <row r="17" spans="1:20" ht="12.75" customHeight="1">
      <c r="A17" s="9">
        <v>10</v>
      </c>
      <c r="B17" s="10" t="s">
        <v>33</v>
      </c>
      <c r="C17" s="11">
        <v>3480</v>
      </c>
      <c r="D17" s="11">
        <v>0</v>
      </c>
      <c r="E17" s="11">
        <v>0</v>
      </c>
      <c r="F17" s="11">
        <v>2691</v>
      </c>
      <c r="G17" s="11">
        <v>0</v>
      </c>
      <c r="H17" s="11">
        <v>0</v>
      </c>
      <c r="I17" s="11">
        <v>0</v>
      </c>
      <c r="J17" s="11">
        <v>0</v>
      </c>
      <c r="K17" s="11"/>
      <c r="L17" s="11">
        <f>C17+D17+E17+F17+G17+H17+I17+J17</f>
        <v>6171</v>
      </c>
      <c r="M17" s="12">
        <v>199957.977</v>
      </c>
      <c r="N17" s="13">
        <v>30125.76</v>
      </c>
      <c r="O17" s="9">
        <v>18000</v>
      </c>
      <c r="P17" s="12">
        <f t="shared" si="0"/>
        <v>248083.73700000002</v>
      </c>
      <c r="Q17" s="9">
        <v>-130774.58319307998</v>
      </c>
      <c r="R17" s="14">
        <f t="shared" si="1"/>
        <v>111138.15380692005</v>
      </c>
      <c r="S17" s="14">
        <v>15590.8548558</v>
      </c>
      <c r="T17" s="14">
        <f t="shared" si="2"/>
        <v>95547.29895112004</v>
      </c>
    </row>
    <row r="18" spans="1:20" ht="12.75" customHeight="1">
      <c r="A18" s="9">
        <v>11</v>
      </c>
      <c r="B18" s="10" t="s">
        <v>34</v>
      </c>
      <c r="C18" s="11">
        <v>2664</v>
      </c>
      <c r="D18" s="11">
        <v>0</v>
      </c>
      <c r="E18" s="11">
        <v>6492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/>
      <c r="L18" s="11">
        <f>C18+D18+E18+F18+G18+H18+I18+J18</f>
        <v>9156</v>
      </c>
      <c r="M18" s="12">
        <v>171023.33010000002</v>
      </c>
      <c r="N18" s="13">
        <v>22610</v>
      </c>
      <c r="O18" s="9">
        <v>15000</v>
      </c>
      <c r="P18" s="12">
        <f t="shared" si="0"/>
        <v>208633.33010000002</v>
      </c>
      <c r="Q18" s="9">
        <v>-115748.96171035997</v>
      </c>
      <c r="R18" s="14">
        <f t="shared" si="1"/>
        <v>83728.36838964005</v>
      </c>
      <c r="S18" s="14">
        <v>10965.51150534</v>
      </c>
      <c r="T18" s="14">
        <f t="shared" si="2"/>
        <v>72762.85688430004</v>
      </c>
    </row>
    <row r="19" spans="1:20" ht="12.75" customHeight="1">
      <c r="A19" s="9">
        <v>12</v>
      </c>
      <c r="B19" s="10" t="s">
        <v>35</v>
      </c>
      <c r="C19" s="11">
        <v>19102</v>
      </c>
      <c r="D19" s="11">
        <v>0</v>
      </c>
      <c r="E19" s="11">
        <v>8868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/>
      <c r="L19" s="11">
        <f>C19+D19+E19+F19+G19+H19+I19+J19</f>
        <v>27970</v>
      </c>
      <c r="M19" s="12">
        <v>169239.7065</v>
      </c>
      <c r="N19" s="13">
        <v>11191.8</v>
      </c>
      <c r="O19" s="9">
        <v>21000</v>
      </c>
      <c r="P19" s="12">
        <f t="shared" si="0"/>
        <v>201431.5065</v>
      </c>
      <c r="Q19" s="9">
        <v>308406.95759527996</v>
      </c>
      <c r="R19" s="14">
        <f t="shared" si="1"/>
        <v>481868.4640952799</v>
      </c>
      <c r="S19" s="14">
        <v>5541.542962200001</v>
      </c>
      <c r="T19" s="14">
        <f t="shared" si="2"/>
        <v>476326.9211330799</v>
      </c>
    </row>
    <row r="20" spans="1:20" ht="12.75" customHeight="1">
      <c r="A20" s="9">
        <v>13</v>
      </c>
      <c r="B20" s="10" t="s">
        <v>36</v>
      </c>
      <c r="C20" s="11">
        <v>3613</v>
      </c>
      <c r="D20" s="11">
        <v>3306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16000</v>
      </c>
      <c r="L20" s="11">
        <f>C20+D20+E20+F20+G20+H20+I20+J20+K20</f>
        <v>22919</v>
      </c>
      <c r="M20" s="12">
        <v>305039.24700000003</v>
      </c>
      <c r="N20" s="13">
        <v>40281.68</v>
      </c>
      <c r="O20" s="9">
        <v>50400</v>
      </c>
      <c r="P20" s="12">
        <f t="shared" si="0"/>
        <v>395720.927</v>
      </c>
      <c r="Q20" s="9">
        <v>-41298.57719825999</v>
      </c>
      <c r="R20" s="14">
        <f t="shared" si="1"/>
        <v>331503.34980174</v>
      </c>
      <c r="S20" s="14">
        <v>19692.02972772</v>
      </c>
      <c r="T20" s="14">
        <f t="shared" si="2"/>
        <v>311811.32007402</v>
      </c>
    </row>
    <row r="21" spans="1:20" ht="12.75" customHeight="1">
      <c r="A21" s="9">
        <v>14</v>
      </c>
      <c r="B21" s="10" t="s">
        <v>37</v>
      </c>
      <c r="C21" s="11">
        <v>1309</v>
      </c>
      <c r="D21" s="11">
        <v>0</v>
      </c>
      <c r="E21" s="11">
        <v>8864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/>
      <c r="L21" s="11">
        <f aca="true" t="shared" si="3" ref="L21:L37">C21+D21+E21+F21+G21+H21+I21+J21</f>
        <v>10173</v>
      </c>
      <c r="M21" s="12">
        <v>99683.754</v>
      </c>
      <c r="N21" s="13">
        <v>15062.88</v>
      </c>
      <c r="O21" s="9">
        <v>15000</v>
      </c>
      <c r="P21" s="12">
        <f t="shared" si="0"/>
        <v>129746.634</v>
      </c>
      <c r="Q21" s="9">
        <v>-175180.29452318003</v>
      </c>
      <c r="R21" s="14">
        <f t="shared" si="1"/>
        <v>-55606.66052318002</v>
      </c>
      <c r="S21" s="14">
        <v>4227.300356580001</v>
      </c>
      <c r="T21" s="14">
        <f t="shared" si="2"/>
        <v>-59833.96087976002</v>
      </c>
    </row>
    <row r="22" spans="1:20" ht="12.75" customHeight="1">
      <c r="A22" s="9">
        <v>15</v>
      </c>
      <c r="B22" s="10" t="s">
        <v>38</v>
      </c>
      <c r="C22" s="11">
        <v>7220</v>
      </c>
      <c r="D22" s="11">
        <v>0</v>
      </c>
      <c r="E22" s="11">
        <v>14768</v>
      </c>
      <c r="F22" s="11">
        <v>0</v>
      </c>
      <c r="G22" s="11">
        <v>94400</v>
      </c>
      <c r="H22" s="11">
        <v>4367</v>
      </c>
      <c r="I22" s="11">
        <v>0</v>
      </c>
      <c r="J22" s="11">
        <v>0</v>
      </c>
      <c r="K22" s="11">
        <v>16000</v>
      </c>
      <c r="L22" s="11">
        <f>C22+D22+E22+F22+G22+H22+I22+J22+K22</f>
        <v>136755</v>
      </c>
      <c r="M22" s="12">
        <v>172048.599</v>
      </c>
      <c r="N22" s="13">
        <v>25161.8</v>
      </c>
      <c r="O22" s="9">
        <v>21000</v>
      </c>
      <c r="P22" s="12">
        <f t="shared" si="0"/>
        <v>218210.39899999998</v>
      </c>
      <c r="Q22" s="9">
        <v>-82771.69097724002</v>
      </c>
      <c r="R22" s="14">
        <f t="shared" si="1"/>
        <v>-1316.2919772400492</v>
      </c>
      <c r="S22" s="14">
        <v>7821.83582712</v>
      </c>
      <c r="T22" s="14">
        <f t="shared" si="2"/>
        <v>-9138.12780436005</v>
      </c>
    </row>
    <row r="23" spans="1:20" ht="12.75" customHeight="1">
      <c r="A23" s="9">
        <v>16</v>
      </c>
      <c r="B23" s="10" t="s">
        <v>39</v>
      </c>
      <c r="C23" s="11">
        <v>2619</v>
      </c>
      <c r="D23" s="11">
        <v>6406</v>
      </c>
      <c r="E23" s="11">
        <v>0</v>
      </c>
      <c r="F23" s="11">
        <v>0</v>
      </c>
      <c r="G23" s="11">
        <v>1960</v>
      </c>
      <c r="H23" s="11">
        <v>0</v>
      </c>
      <c r="I23" s="11">
        <v>0</v>
      </c>
      <c r="J23" s="11">
        <v>0</v>
      </c>
      <c r="K23" s="11"/>
      <c r="L23" s="11">
        <f t="shared" si="3"/>
        <v>10985</v>
      </c>
      <c r="M23" s="12">
        <v>101690.23800000001</v>
      </c>
      <c r="N23" s="13">
        <v>15062.88</v>
      </c>
      <c r="O23" s="9">
        <v>15000</v>
      </c>
      <c r="P23" s="12">
        <f t="shared" si="0"/>
        <v>131753.11800000002</v>
      </c>
      <c r="Q23" s="9">
        <v>-107234.61230959998</v>
      </c>
      <c r="R23" s="14">
        <f t="shared" si="1"/>
        <v>13533.505690400038</v>
      </c>
      <c r="S23" s="14">
        <v>2457.4976055</v>
      </c>
      <c r="T23" s="14">
        <f t="shared" si="2"/>
        <v>11076.008084900037</v>
      </c>
    </row>
    <row r="24" spans="1:20" ht="12.75" customHeight="1">
      <c r="A24" s="9">
        <v>17</v>
      </c>
      <c r="B24" s="10" t="s">
        <v>40</v>
      </c>
      <c r="C24" s="11">
        <v>1275</v>
      </c>
      <c r="D24" s="11">
        <v>0</v>
      </c>
      <c r="E24" s="11">
        <v>9870</v>
      </c>
      <c r="F24" s="11">
        <v>0</v>
      </c>
      <c r="G24" s="11">
        <v>2256</v>
      </c>
      <c r="H24" s="11">
        <v>0</v>
      </c>
      <c r="I24" s="11">
        <v>0</v>
      </c>
      <c r="J24" s="11">
        <v>0</v>
      </c>
      <c r="K24" s="11"/>
      <c r="L24" s="11">
        <f t="shared" si="3"/>
        <v>13401</v>
      </c>
      <c r="M24" s="12">
        <v>209068.599</v>
      </c>
      <c r="N24" s="13">
        <v>27132</v>
      </c>
      <c r="O24" s="9">
        <v>40800</v>
      </c>
      <c r="P24" s="12">
        <f t="shared" si="0"/>
        <v>277000.599</v>
      </c>
      <c r="Q24" s="9">
        <v>-256636.37492040003</v>
      </c>
      <c r="R24" s="14">
        <f t="shared" si="1"/>
        <v>6963.224079599953</v>
      </c>
      <c r="S24" s="14">
        <v>5347.2612942000005</v>
      </c>
      <c r="T24" s="14">
        <f t="shared" si="2"/>
        <v>1615.9627853999527</v>
      </c>
    </row>
    <row r="25" spans="1:20" ht="12.75" customHeight="1">
      <c r="A25" s="9">
        <v>18</v>
      </c>
      <c r="B25" s="10" t="s">
        <v>41</v>
      </c>
      <c r="C25" s="11">
        <v>1460</v>
      </c>
      <c r="D25" s="11">
        <v>4284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/>
      <c r="L25" s="11">
        <f t="shared" si="3"/>
        <v>5744</v>
      </c>
      <c r="M25" s="12">
        <v>170952.807</v>
      </c>
      <c r="N25" s="13">
        <v>22610</v>
      </c>
      <c r="O25" s="9">
        <v>27000</v>
      </c>
      <c r="P25" s="12">
        <f t="shared" si="0"/>
        <v>220562.807</v>
      </c>
      <c r="Q25" s="9">
        <v>92398.28553806004</v>
      </c>
      <c r="R25" s="14">
        <f t="shared" si="1"/>
        <v>307217.09253806004</v>
      </c>
      <c r="S25" s="14">
        <v>7673.47392798</v>
      </c>
      <c r="T25" s="14">
        <f t="shared" si="2"/>
        <v>299543.61861008004</v>
      </c>
    </row>
    <row r="26" spans="1:20" ht="12.75" customHeight="1">
      <c r="A26" s="9">
        <v>19</v>
      </c>
      <c r="B26" s="10" t="s">
        <v>42</v>
      </c>
      <c r="C26" s="11">
        <v>228</v>
      </c>
      <c r="D26" s="11">
        <v>0</v>
      </c>
      <c r="E26" s="11">
        <v>0</v>
      </c>
      <c r="F26" s="11">
        <v>0</v>
      </c>
      <c r="G26" s="11">
        <v>0</v>
      </c>
      <c r="H26" s="11">
        <v>25199.4</v>
      </c>
      <c r="I26" s="11">
        <v>0</v>
      </c>
      <c r="J26" s="11">
        <v>0</v>
      </c>
      <c r="K26" s="11"/>
      <c r="L26" s="11">
        <f t="shared" si="3"/>
        <v>25427.4</v>
      </c>
      <c r="M26" s="12">
        <v>81595.782</v>
      </c>
      <c r="N26" s="13">
        <v>10056.2</v>
      </c>
      <c r="O26" s="9">
        <v>12000</v>
      </c>
      <c r="P26" s="12">
        <f t="shared" si="0"/>
        <v>103651.982</v>
      </c>
      <c r="Q26" s="9">
        <v>-66367.83233822003</v>
      </c>
      <c r="R26" s="14">
        <f t="shared" si="1"/>
        <v>11856.749661779962</v>
      </c>
      <c r="S26" s="14">
        <v>2040.0461827200004</v>
      </c>
      <c r="T26" s="14">
        <f t="shared" si="2"/>
        <v>9816.703479059963</v>
      </c>
    </row>
    <row r="27" spans="1:20" ht="12.75" customHeight="1">
      <c r="A27" s="9">
        <v>20</v>
      </c>
      <c r="B27" s="10" t="s">
        <v>43</v>
      </c>
      <c r="C27" s="11">
        <v>228</v>
      </c>
      <c r="D27" s="11">
        <v>0</v>
      </c>
      <c r="E27" s="11">
        <v>0</v>
      </c>
      <c r="F27" s="11">
        <v>0</v>
      </c>
      <c r="G27" s="11">
        <v>0</v>
      </c>
      <c r="H27" s="11">
        <v>6752</v>
      </c>
      <c r="I27" s="11">
        <v>47430</v>
      </c>
      <c r="J27" s="11">
        <v>0</v>
      </c>
      <c r="K27" s="11"/>
      <c r="L27" s="11">
        <f t="shared" si="3"/>
        <v>54410</v>
      </c>
      <c r="M27" s="12">
        <v>82624.938</v>
      </c>
      <c r="N27" s="13">
        <v>10070.48</v>
      </c>
      <c r="O27" s="9">
        <v>15000</v>
      </c>
      <c r="P27" s="12">
        <f t="shared" si="0"/>
        <v>107695.41799999999</v>
      </c>
      <c r="Q27" s="9">
        <v>180820.90950421998</v>
      </c>
      <c r="R27" s="14">
        <f t="shared" si="1"/>
        <v>234106.32750421995</v>
      </c>
      <c r="S27" s="14">
        <v>706.95418626</v>
      </c>
      <c r="T27" s="14">
        <f t="shared" si="2"/>
        <v>233399.37331795995</v>
      </c>
    </row>
    <row r="28" spans="1:20" ht="12.75" customHeight="1">
      <c r="A28" s="9">
        <v>21</v>
      </c>
      <c r="B28" s="10" t="s">
        <v>44</v>
      </c>
      <c r="C28" s="11">
        <v>489</v>
      </c>
      <c r="D28" s="11">
        <v>2325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/>
      <c r="L28" s="11">
        <f t="shared" si="3"/>
        <v>2814</v>
      </c>
      <c r="M28" s="12">
        <v>114186.339</v>
      </c>
      <c r="N28" s="13">
        <v>12817.32</v>
      </c>
      <c r="O28" s="9">
        <v>15000</v>
      </c>
      <c r="P28" s="12">
        <f t="shared" si="0"/>
        <v>142003.659</v>
      </c>
      <c r="Q28" s="9">
        <v>256629.28044109995</v>
      </c>
      <c r="R28" s="14">
        <f>P28-L28+Q28</f>
        <v>395818.9394411</v>
      </c>
      <c r="S28" s="14">
        <v>11407.911633720001</v>
      </c>
      <c r="T28" s="14">
        <f>R28-S28</f>
        <v>384411.02780738</v>
      </c>
    </row>
    <row r="29" spans="1:20" ht="12.75" customHeight="1">
      <c r="A29" s="9">
        <v>22</v>
      </c>
      <c r="B29" s="10" t="s">
        <v>45</v>
      </c>
      <c r="C29" s="11">
        <v>447</v>
      </c>
      <c r="D29" s="11">
        <v>5970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/>
      <c r="L29" s="11">
        <f t="shared" si="3"/>
        <v>6417</v>
      </c>
      <c r="M29" s="12">
        <v>197630.39999999997</v>
      </c>
      <c r="N29" s="13">
        <v>18088</v>
      </c>
      <c r="O29" s="9">
        <v>12000</v>
      </c>
      <c r="P29" s="12">
        <f t="shared" si="0"/>
        <v>227718.39999999997</v>
      </c>
      <c r="Q29" s="13">
        <v>57471.495355179984</v>
      </c>
      <c r="R29" s="14">
        <f>P29-L29+Q29</f>
        <v>278772.89535517996</v>
      </c>
      <c r="S29" s="14">
        <v>14609.869990379999</v>
      </c>
      <c r="T29" s="14">
        <f>R29-S29</f>
        <v>264163.02536479995</v>
      </c>
    </row>
    <row r="30" spans="1:20" ht="12.75" customHeight="1">
      <c r="A30" s="9">
        <v>23</v>
      </c>
      <c r="B30" s="10" t="s">
        <v>46</v>
      </c>
      <c r="C30" s="11">
        <v>281</v>
      </c>
      <c r="D30" s="11">
        <v>0</v>
      </c>
      <c r="E30" s="11">
        <v>38525</v>
      </c>
      <c r="F30" s="11">
        <v>0</v>
      </c>
      <c r="G30" s="11">
        <v>0</v>
      </c>
      <c r="H30" s="11">
        <v>0</v>
      </c>
      <c r="I30" s="11">
        <v>95290</v>
      </c>
      <c r="J30" s="11">
        <v>0</v>
      </c>
      <c r="K30" s="11"/>
      <c r="L30" s="11">
        <f t="shared" si="3"/>
        <v>134096</v>
      </c>
      <c r="M30" s="12">
        <v>116721.09840000002</v>
      </c>
      <c r="N30" s="13">
        <v>51056.88</v>
      </c>
      <c r="O30" s="9">
        <v>24000</v>
      </c>
      <c r="P30" s="12">
        <f t="shared" si="0"/>
        <v>191777.97840000002</v>
      </c>
      <c r="Q30" s="9">
        <v>-3645.347579860023</v>
      </c>
      <c r="R30" s="14">
        <f t="shared" si="1"/>
        <v>54036.630820139995</v>
      </c>
      <c r="S30" s="14">
        <v>10361.368396259999</v>
      </c>
      <c r="T30" s="14">
        <f t="shared" si="2"/>
        <v>43675.26242388</v>
      </c>
    </row>
    <row r="31" spans="1:20" ht="12.75" customHeight="1">
      <c r="A31" s="9">
        <v>24</v>
      </c>
      <c r="B31" s="10" t="s">
        <v>47</v>
      </c>
      <c r="C31" s="11">
        <v>3870</v>
      </c>
      <c r="D31" s="11">
        <v>35434</v>
      </c>
      <c r="E31" s="11">
        <v>0</v>
      </c>
      <c r="F31" s="11">
        <v>24000</v>
      </c>
      <c r="G31" s="11">
        <v>0</v>
      </c>
      <c r="H31" s="11">
        <v>0</v>
      </c>
      <c r="I31" s="11">
        <v>0</v>
      </c>
      <c r="J31" s="11">
        <v>0</v>
      </c>
      <c r="K31" s="11"/>
      <c r="L31" s="11">
        <f t="shared" si="3"/>
        <v>63304</v>
      </c>
      <c r="M31" s="12">
        <v>146234.64</v>
      </c>
      <c r="N31" s="13">
        <v>6144.72</v>
      </c>
      <c r="O31" s="9">
        <v>13800</v>
      </c>
      <c r="P31" s="12">
        <f t="shared" si="0"/>
        <v>166179.36000000002</v>
      </c>
      <c r="Q31" s="9">
        <v>-298641.56567372003</v>
      </c>
      <c r="R31" s="14">
        <f t="shared" si="1"/>
        <v>-195766.20567372002</v>
      </c>
      <c r="S31" s="14">
        <v>21464.5547907</v>
      </c>
      <c r="T31" s="14">
        <f t="shared" si="2"/>
        <v>-217230.76046442002</v>
      </c>
    </row>
    <row r="32" spans="1:20" ht="12.75" customHeight="1">
      <c r="A32" s="9">
        <v>25</v>
      </c>
      <c r="B32" s="10" t="s">
        <v>48</v>
      </c>
      <c r="C32" s="11">
        <v>3687</v>
      </c>
      <c r="D32" s="11">
        <v>0</v>
      </c>
      <c r="E32" s="11">
        <v>0</v>
      </c>
      <c r="F32" s="11">
        <v>0</v>
      </c>
      <c r="G32" s="11">
        <v>0</v>
      </c>
      <c r="H32" s="11">
        <v>1572</v>
      </c>
      <c r="I32" s="11">
        <v>0</v>
      </c>
      <c r="J32" s="11">
        <v>0</v>
      </c>
      <c r="K32" s="11"/>
      <c r="L32" s="11">
        <f t="shared" si="3"/>
        <v>5259</v>
      </c>
      <c r="M32" s="12">
        <v>78369.489</v>
      </c>
      <c r="N32" s="13">
        <v>10056.2</v>
      </c>
      <c r="O32" s="9">
        <v>12000</v>
      </c>
      <c r="P32" s="12">
        <f t="shared" si="0"/>
        <v>100425.689</v>
      </c>
      <c r="Q32" s="9">
        <v>-5633.229067620018</v>
      </c>
      <c r="R32" s="14">
        <f t="shared" si="1"/>
        <v>89533.45993237998</v>
      </c>
      <c r="S32" s="14">
        <v>3906.1222111799993</v>
      </c>
      <c r="T32" s="14">
        <f t="shared" si="2"/>
        <v>85627.33772119998</v>
      </c>
    </row>
    <row r="33" spans="1:20" ht="12.75" customHeight="1">
      <c r="A33" s="9">
        <v>26</v>
      </c>
      <c r="B33" s="10" t="s">
        <v>49</v>
      </c>
      <c r="C33" s="11">
        <v>1078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/>
      <c r="L33" s="11">
        <f t="shared" si="3"/>
        <v>1078</v>
      </c>
      <c r="M33" s="12">
        <v>122215.39200000002</v>
      </c>
      <c r="N33" s="13">
        <v>6144.72</v>
      </c>
      <c r="O33" s="9">
        <v>12000</v>
      </c>
      <c r="P33" s="12">
        <f t="shared" si="0"/>
        <v>140360.11200000002</v>
      </c>
      <c r="Q33" s="9">
        <v>-291799.4768295799</v>
      </c>
      <c r="R33" s="14">
        <f t="shared" si="1"/>
        <v>-152517.3648295799</v>
      </c>
      <c r="S33" s="14">
        <v>25698.357418860003</v>
      </c>
      <c r="T33" s="14">
        <f t="shared" si="2"/>
        <v>-178215.7222484399</v>
      </c>
    </row>
    <row r="34" spans="1:20" ht="12.75" customHeight="1">
      <c r="A34" s="9">
        <v>27</v>
      </c>
      <c r="B34" s="10" t="s">
        <v>50</v>
      </c>
      <c r="C34" s="11">
        <v>114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18600</v>
      </c>
      <c r="J34" s="11">
        <v>0</v>
      </c>
      <c r="K34" s="11"/>
      <c r="L34" s="11">
        <f t="shared" si="3"/>
        <v>18714</v>
      </c>
      <c r="M34" s="12">
        <v>67311.615</v>
      </c>
      <c r="N34" s="13">
        <v>10041.92</v>
      </c>
      <c r="O34" s="9">
        <v>12000</v>
      </c>
      <c r="P34" s="12">
        <f t="shared" si="0"/>
        <v>89353.535</v>
      </c>
      <c r="Q34" s="9">
        <v>13865.354764359996</v>
      </c>
      <c r="R34" s="14">
        <f t="shared" si="1"/>
        <v>84504.88976436</v>
      </c>
      <c r="S34" s="14">
        <v>2931.4464895800006</v>
      </c>
      <c r="T34" s="14">
        <f>R34-S34</f>
        <v>81573.44327478</v>
      </c>
    </row>
    <row r="35" spans="1:20" ht="12.75" customHeight="1">
      <c r="A35" s="9">
        <v>28</v>
      </c>
      <c r="B35" s="10" t="s">
        <v>51</v>
      </c>
      <c r="C35" s="11">
        <v>607</v>
      </c>
      <c r="D35" s="11">
        <v>0</v>
      </c>
      <c r="E35" s="11">
        <v>2525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/>
      <c r="L35" s="11">
        <f t="shared" si="3"/>
        <v>3132</v>
      </c>
      <c r="M35" s="12">
        <v>102053.03399999999</v>
      </c>
      <c r="N35" s="13">
        <v>25502.879999999997</v>
      </c>
      <c r="O35" s="9">
        <v>12000</v>
      </c>
      <c r="P35" s="12">
        <f t="shared" si="0"/>
        <v>139555.914</v>
      </c>
      <c r="Q35" s="9">
        <v>171763.43053359998</v>
      </c>
      <c r="R35" s="14">
        <f>P35-L35+Q35</f>
        <v>308187.3445336</v>
      </c>
      <c r="S35" s="14">
        <v>3201.994188540001</v>
      </c>
      <c r="T35" s="14">
        <f t="shared" si="2"/>
        <v>304985.35034506</v>
      </c>
    </row>
    <row r="36" spans="1:20" ht="12.75" customHeight="1">
      <c r="A36" s="9">
        <v>29</v>
      </c>
      <c r="B36" s="10" t="s">
        <v>52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4353</v>
      </c>
      <c r="I36" s="11">
        <v>0</v>
      </c>
      <c r="J36" s="11">
        <v>0</v>
      </c>
      <c r="K36" s="11"/>
      <c r="L36" s="11">
        <f t="shared" si="3"/>
        <v>4353</v>
      </c>
      <c r="M36" s="12">
        <v>116650.02</v>
      </c>
      <c r="N36" s="13">
        <v>15062.88</v>
      </c>
      <c r="O36" s="9">
        <v>18000</v>
      </c>
      <c r="P36" s="12">
        <f t="shared" si="0"/>
        <v>149712.9</v>
      </c>
      <c r="Q36" s="13">
        <v>-213090.23352737998</v>
      </c>
      <c r="R36" s="14">
        <f t="shared" si="1"/>
        <v>-67730.33352737999</v>
      </c>
      <c r="S36" s="14">
        <v>8982.65269944</v>
      </c>
      <c r="T36" s="14">
        <f t="shared" si="2"/>
        <v>-76712.98622682</v>
      </c>
    </row>
    <row r="37" spans="1:20" ht="12.75" customHeight="1">
      <c r="A37" s="9">
        <v>30</v>
      </c>
      <c r="B37" s="10" t="s">
        <v>53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/>
      <c r="L37" s="11">
        <f t="shared" si="3"/>
        <v>0</v>
      </c>
      <c r="M37" s="12">
        <v>78115.5318</v>
      </c>
      <c r="N37" s="13">
        <v>10056.2</v>
      </c>
      <c r="O37" s="9">
        <v>6000</v>
      </c>
      <c r="P37" s="12">
        <f t="shared" si="0"/>
        <v>94171.7318</v>
      </c>
      <c r="Q37" s="9">
        <v>-41810.51368597998</v>
      </c>
      <c r="R37" s="14">
        <f t="shared" si="1"/>
        <v>52361.21811402001</v>
      </c>
      <c r="S37" s="14">
        <v>693.3666159</v>
      </c>
      <c r="T37" s="14">
        <f t="shared" si="2"/>
        <v>51667.85149812001</v>
      </c>
    </row>
    <row r="38" spans="1:20" ht="12.75" customHeight="1">
      <c r="A38" s="9">
        <v>31</v>
      </c>
      <c r="B38" s="10" t="s">
        <v>54</v>
      </c>
      <c r="C38" s="11">
        <v>483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54250</v>
      </c>
      <c r="J38" s="11">
        <v>0</v>
      </c>
      <c r="K38" s="11"/>
      <c r="L38" s="11">
        <f>C38+D38+E38+F38+G38+H38+I38+J38</f>
        <v>54733</v>
      </c>
      <c r="M38" s="12">
        <v>115797.6345</v>
      </c>
      <c r="N38" s="13">
        <v>8019.6</v>
      </c>
      <c r="O38" s="9">
        <v>12000</v>
      </c>
      <c r="P38" s="12">
        <f>M38+N38+O38</f>
        <v>135817.23450000002</v>
      </c>
      <c r="Q38" s="9">
        <v>79166.01974377997</v>
      </c>
      <c r="R38" s="14">
        <f>P38-L38+Q38</f>
        <v>160250.25424378</v>
      </c>
      <c r="S38" s="14">
        <v>3400.28022096</v>
      </c>
      <c r="T38" s="14">
        <f>R38-S38</f>
        <v>156849.97402281998</v>
      </c>
    </row>
    <row r="39" spans="1:20" ht="15">
      <c r="A39" s="15"/>
      <c r="B39" s="16" t="s">
        <v>55</v>
      </c>
      <c r="C39" s="17">
        <f>SUM(C8:C38)</f>
        <v>71700</v>
      </c>
      <c r="D39" s="17">
        <f aca="true" t="shared" si="4" ref="D39:L39">SUM(D8:D38)</f>
        <v>80173</v>
      </c>
      <c r="E39" s="17">
        <f t="shared" si="4"/>
        <v>109548</v>
      </c>
      <c r="F39" s="17">
        <f t="shared" si="4"/>
        <v>26691</v>
      </c>
      <c r="G39" s="17">
        <f t="shared" si="4"/>
        <v>98616</v>
      </c>
      <c r="H39" s="17">
        <f t="shared" si="4"/>
        <v>104742.63999999998</v>
      </c>
      <c r="I39" s="17">
        <f t="shared" si="4"/>
        <v>319420</v>
      </c>
      <c r="J39" s="17">
        <f t="shared" si="4"/>
        <v>0</v>
      </c>
      <c r="K39" s="17">
        <f>SUM(K8:K38)</f>
        <v>72000</v>
      </c>
      <c r="L39" s="17">
        <f t="shared" si="4"/>
        <v>882890.64</v>
      </c>
      <c r="M39" s="18">
        <f aca="true" t="shared" si="5" ref="M39:T39">SUM(M8:M38)</f>
        <v>4067383.551900001</v>
      </c>
      <c r="N39" s="17">
        <f t="shared" si="5"/>
        <v>554293.2799999998</v>
      </c>
      <c r="O39" s="17">
        <f t="shared" si="5"/>
        <v>498000</v>
      </c>
      <c r="P39" s="18">
        <f t="shared" si="5"/>
        <v>5119676.831900001</v>
      </c>
      <c r="Q39" s="17">
        <f t="shared" si="5"/>
        <v>-805871.6908073002</v>
      </c>
      <c r="R39" s="17">
        <f t="shared" si="5"/>
        <v>3430914.5010926994</v>
      </c>
      <c r="S39" s="18">
        <f t="shared" si="5"/>
        <v>223434.33738192002</v>
      </c>
      <c r="T39" s="18">
        <f t="shared" si="5"/>
        <v>3207480.163710781</v>
      </c>
    </row>
  </sheetData>
  <sheetProtection/>
  <mergeCells count="22">
    <mergeCell ref="H5:H6"/>
    <mergeCell ref="I5:I6"/>
    <mergeCell ref="A1:R1"/>
    <mergeCell ref="B2:R2"/>
    <mergeCell ref="A4:A6"/>
    <mergeCell ref="B4:B6"/>
    <mergeCell ref="C4:K4"/>
    <mergeCell ref="L4:L6"/>
    <mergeCell ref="M4:M6"/>
    <mergeCell ref="N4:O5"/>
    <mergeCell ref="P4:P6"/>
    <mergeCell ref="Q4:Q6"/>
    <mergeCell ref="C5:C6"/>
    <mergeCell ref="D5:D6"/>
    <mergeCell ref="E5:E6"/>
    <mergeCell ref="F5:F6"/>
    <mergeCell ref="G5:G6"/>
    <mergeCell ref="J5:J6"/>
    <mergeCell ref="K5:K6"/>
    <mergeCell ref="R4:R6"/>
    <mergeCell ref="S4:S6"/>
    <mergeCell ref="T4:T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2017-06-23T07:18:39Z</dcterms:modified>
  <cp:category/>
  <cp:version/>
  <cp:contentType/>
  <cp:contentStatus/>
</cp:coreProperties>
</file>